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P:\6 - Water and WasteWater Systems\Smith Lake Chapter (6415707)\Design\Well 3 to Well 1 new supply line\"/>
    </mc:Choice>
  </mc:AlternateContent>
  <xr:revisionPtr revIDLastSave="0" documentId="13_ncr:1_{21CDEC56-82C5-473C-8905-AAA1407CB464}" xr6:coauthVersionLast="47" xr6:coauthVersionMax="47" xr10:uidLastSave="{00000000-0000-0000-0000-000000000000}"/>
  <bookViews>
    <workbookView xWindow="28680" yWindow="-120" windowWidth="29040" windowHeight="15840" firstSheet="2" activeTab="2" xr2:uid="{00000000-000D-0000-FFFF-FFFF00000000}"/>
  </bookViews>
  <sheets>
    <sheet name="Bid Form_old" sheetId="1" state="hidden" r:id="rId1"/>
    <sheet name="WJ Quantities" sheetId="2" state="hidden" r:id="rId2"/>
    <sheet name="Bid Form" sheetId="10" r:id="rId3"/>
  </sheets>
  <definedNames>
    <definedName name="_xlnm.Print_Area" localSheetId="2">'Bid Form'!$A$1:$F$24,'Bid Form'!#REF!</definedName>
    <definedName name="_xlnm.Print_Area" localSheetId="0">'Bid Form_old'!$A$1:$F$71</definedName>
    <definedName name="_xlnm.Print_Titles" localSheetId="2">'Bid Form'!$1:$3</definedName>
    <definedName name="_xlnm.Print_Titles" localSheetId="0">'Bid Form_old'!$1:$4</definedName>
    <definedName name="Z_06C400FA_2F11_4F74_AB3B_20FF5762B33D_.wvu.Cols" localSheetId="0" hidden="1">'Bid Form_old'!$J:$J</definedName>
    <definedName name="Z_06C400FA_2F11_4F74_AB3B_20FF5762B33D_.wvu.PrintArea" localSheetId="0" hidden="1">'Bid Form_old'!$A$1:$F$71</definedName>
    <definedName name="Z_06C400FA_2F11_4F74_AB3B_20FF5762B33D_.wvu.PrintTitles" localSheetId="0" hidden="1">'Bid Form_old'!$1:$4</definedName>
    <definedName name="Z_1FB63209_2C94_489F_8707_D59C12A0C69A_.wvu.Cols" localSheetId="0" hidden="1">'Bid Form_old'!$J:$J</definedName>
    <definedName name="Z_1FB63209_2C94_489F_8707_D59C12A0C69A_.wvu.PrintArea" localSheetId="0" hidden="1">'Bid Form_old'!$A$1:$F$71</definedName>
    <definedName name="Z_1FB63209_2C94_489F_8707_D59C12A0C69A_.wvu.PrintTitles" localSheetId="0" hidden="1">'Bid Form_old'!$1:$4</definedName>
    <definedName name="Z_2A422E85_F7C1_4C99_A5F8_94F0E0C85346_.wvu.Cols" localSheetId="0" hidden="1">'Bid Form_old'!$J:$J</definedName>
    <definedName name="Z_2A422E85_F7C1_4C99_A5F8_94F0E0C85346_.wvu.PrintArea" localSheetId="0" hidden="1">'Bid Form_old'!$A$1:$F$71</definedName>
    <definedName name="Z_2A422E85_F7C1_4C99_A5F8_94F0E0C85346_.wvu.PrintTitles" localSheetId="0" hidden="1">'Bid Form_old'!$1:$4</definedName>
    <definedName name="Z_9BFF95DF_7BF0_40B3_9BC9_3D9CBF38FE7D_.wvu.PrintArea" localSheetId="0" hidden="1">'Bid Form_old'!$A$13:$F$18</definedName>
    <definedName name="Z_9BFF95DF_7BF0_40B3_9BC9_3D9CBF38FE7D_.wvu.PrintTitles" localSheetId="0" hidden="1">'Bid Form_old'!$1:$4</definedName>
    <definedName name="Z_B4621D8F_19F1_4C77_B58E_D047EEF12D14_.wvu.Cols" localSheetId="0" hidden="1">'Bid Form_old'!$J:$J</definedName>
    <definedName name="Z_B4621D8F_19F1_4C77_B58E_D047EEF12D14_.wvu.PrintArea" localSheetId="0" hidden="1">'Bid Form_old'!$A$1:$F$71</definedName>
    <definedName name="Z_B4621D8F_19F1_4C77_B58E_D047EEF12D14_.wvu.PrintTitles" localSheetId="0" hidden="1">'Bid Form_old'!$1:$4</definedName>
    <definedName name="Z_DB20168D_0209_454C_AE95_923A750BC773_.wvu.Cols" localSheetId="0" hidden="1">'Bid Form_old'!$J:$J</definedName>
    <definedName name="Z_DB20168D_0209_454C_AE95_923A750BC773_.wvu.PrintArea" localSheetId="0" hidden="1">'Bid Form_old'!$A$1:$F$71</definedName>
    <definedName name="Z_DB20168D_0209_454C_AE95_923A750BC773_.wvu.PrintTitles" localSheetId="0" hidden="1">'Bid Form_old'!$1:$4</definedName>
  </definedNames>
  <calcPr calcId="191029"/>
  <customWorkbookViews>
    <customWorkbookView name="Ty B. Tsinnijinnie - Personal View" guid="{06C400FA-2F11-4F74-AB3B-20FF5762B33D}" mergeInterval="0" personalView="1" maximized="1" xWindow="1912" yWindow="-8" windowWidth="1936" windowHeight="1096" activeSheetId="7"/>
    <customWorkbookView name="Wacey B. Jodie - Personal View" guid="{B4621D8F-19F1-4C77-B58E-D047EEF12D14}" mergeInterval="0" personalView="1" maximized="1" xWindow="-8" yWindow="-8" windowWidth="1696" windowHeight="1026" activeSheetId="1"/>
    <customWorkbookView name="Andrew Robertson - Personal View" guid="{1FB63209-2C94-489F-8707-D59C12A0C69A}" mergeInterval="0" personalView="1" maximized="1" xWindow="-9" yWindow="-9" windowWidth="1698" windowHeight="1020" activeSheetId="1"/>
    <customWorkbookView name="Aran Vogenthaler - Personal View" guid="{9BFF95DF-7BF0-40B3-9BC9-3D9CBF38FE7D}" mergeInterval="0" personalView="1" maximized="1" xWindow="-1928" yWindow="-8" windowWidth="1936" windowHeight="1056" activeSheetId="3"/>
    <customWorkbookView name="Emily A. Sotelo - Personal View" guid="{DB20168D-0209-454C-AE95-923A750BC773}" mergeInterval="0" personalView="1" maximized="1" xWindow="1912" yWindow="-8" windowWidth="1936" windowHeight="1056" activeSheetId="1"/>
    <customWorkbookView name="Tory T. Tadano - Personal View" guid="{2A422E85-F7C1-4C99-A5F8-94F0E0C85346}" mergeInterval="0" personalView="1" maximized="1" xWindow="-1928" yWindow="7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10" l="1"/>
  <c r="F18" i="10"/>
  <c r="F17" i="10"/>
  <c r="F15" i="10"/>
  <c r="F14" i="10"/>
  <c r="F8" i="10"/>
  <c r="F6" i="10"/>
  <c r="D5" i="10" l="1"/>
  <c r="D12" i="10"/>
  <c r="F12" i="10" s="1"/>
  <c r="F5" i="10" l="1"/>
  <c r="D11" i="10"/>
  <c r="F11" i="10" s="1"/>
  <c r="D10" i="10" l="1"/>
  <c r="F10" i="10" s="1"/>
  <c r="F20" i="10" s="1"/>
  <c r="F21" i="10" l="1"/>
  <c r="F22" i="10"/>
  <c r="E8" i="2" l="1"/>
  <c r="E15" i="2"/>
  <c r="E23" i="2"/>
  <c r="E32" i="2"/>
  <c r="E37" i="2"/>
  <c r="E40" i="2"/>
  <c r="E44" i="2"/>
  <c r="E49" i="2"/>
  <c r="E62" i="2"/>
  <c r="E66" i="2"/>
  <c r="E72" i="2"/>
  <c r="E78" i="2"/>
  <c r="E88" i="2"/>
  <c r="A7" i="1"/>
  <c r="A8" i="1" s="1"/>
  <c r="A10" i="1" s="1"/>
  <c r="A11" i="1" s="1"/>
  <c r="A12" i="1" s="1"/>
  <c r="A14" i="1" s="1"/>
  <c r="A15" i="1" s="1"/>
  <c r="A16" i="1" s="1"/>
  <c r="A17" i="1" s="1"/>
  <c r="A18" i="1" s="1"/>
  <c r="A19" i="1" s="1"/>
  <c r="A20" i="1" s="1"/>
  <c r="A22" i="1" s="1"/>
  <c r="A23" i="1" s="1"/>
  <c r="A24" i="1" s="1"/>
  <c r="A25" i="1" s="1"/>
  <c r="A26" i="1" s="1"/>
  <c r="F7" i="1"/>
  <c r="D17" i="1"/>
  <c r="D18" i="1"/>
  <c r="D19" i="1"/>
  <c r="F68" i="1"/>
  <c r="F69" i="1"/>
  <c r="J70" i="1"/>
  <c r="J69" i="1" s="1"/>
  <c r="A28" i="1" l="1"/>
  <c r="A29" i="1" l="1"/>
  <c r="A55" i="1"/>
  <c r="A30" i="1" l="1"/>
  <c r="A32" i="1" s="1"/>
  <c r="A56" i="1"/>
  <c r="A31" i="1" l="1"/>
  <c r="A33" i="1"/>
  <c r="A34" i="1" s="1"/>
  <c r="A36" i="1" s="1"/>
  <c r="A38" i="1" s="1"/>
  <c r="A39" i="1" s="1"/>
  <c r="A40" i="1" s="1"/>
</calcChain>
</file>

<file path=xl/sharedStrings.xml><?xml version="1.0" encoding="utf-8"?>
<sst xmlns="http://schemas.openxmlformats.org/spreadsheetml/2006/main" count="297" uniqueCount="150">
  <si>
    <t xml:space="preserve"> </t>
  </si>
  <si>
    <t>LF</t>
  </si>
  <si>
    <t>EA</t>
  </si>
  <si>
    <t>General and Miscellaneous</t>
  </si>
  <si>
    <t>LS</t>
  </si>
  <si>
    <t>Allow.</t>
  </si>
  <si>
    <t>Erosion and Storm Water Controls</t>
  </si>
  <si>
    <t>Water Mainline</t>
  </si>
  <si>
    <t>Water Valve Assemblies</t>
  </si>
  <si>
    <t>ITEM NO.</t>
  </si>
  <si>
    <t>ITEM DESCRIPTION</t>
  </si>
  <si>
    <t>UNIT</t>
  </si>
  <si>
    <t>EST. QTY.</t>
  </si>
  <si>
    <t>TOTAL PRICE</t>
  </si>
  <si>
    <t xml:space="preserve"> Total (not including taxes)</t>
  </si>
  <si>
    <t>Subtotal</t>
  </si>
  <si>
    <t>Mobilization (75%) / demobilization (25%).</t>
  </si>
  <si>
    <t>Testing allowance, (reimbursable lab fees only, incl. compaction, concrete, materials, water quality).</t>
  </si>
  <si>
    <t>Traffic control, per county and BIA requirements.</t>
  </si>
  <si>
    <t>Hydrostatic testing of main pipeline, CIP.</t>
  </si>
  <si>
    <t>SY</t>
  </si>
  <si>
    <t>10-inch PVC DR 18 C900 Pipeline, with appurtenances (incl. all fittings, adaptors and anchors not separately listed), includes fusible or bell and spigot joint as indicated on plans and specifications, CIP.</t>
  </si>
  <si>
    <t>Bid Item</t>
  </si>
  <si>
    <t>Station</t>
  </si>
  <si>
    <t>Description</t>
  </si>
  <si>
    <t>Length</t>
  </si>
  <si>
    <t>Quantity</t>
  </si>
  <si>
    <t>Begin of 10" DR18 pipeline (Start 26.3)</t>
  </si>
  <si>
    <t>--</t>
  </si>
  <si>
    <t xml:space="preserve">End of 10" DR18 pipeline </t>
  </si>
  <si>
    <t>16165ft</t>
  </si>
  <si>
    <t>33849ft</t>
  </si>
  <si>
    <t>Total</t>
  </si>
  <si>
    <t>50014ft</t>
  </si>
  <si>
    <t>Riprap</t>
  </si>
  <si>
    <t>NA</t>
  </si>
  <si>
    <t>Rock Check Dams (C-7 &amp; C-13)</t>
  </si>
  <si>
    <t># dams</t>
  </si>
  <si>
    <t>length</t>
  </si>
  <si>
    <t>ft (scale from plan)</t>
  </si>
  <si>
    <t>avg. ht.</t>
  </si>
  <si>
    <t>ft (assumed, from DT-30)</t>
  </si>
  <si>
    <t>avg. 1/2width</t>
  </si>
  <si>
    <t>ft (calculated, DT-30)</t>
  </si>
  <si>
    <t>Volume</t>
  </si>
  <si>
    <t>cu ft</t>
  </si>
  <si>
    <t>cu yd</t>
  </si>
  <si>
    <t>CU YD</t>
  </si>
  <si>
    <t>10" Gate Valve</t>
  </si>
  <si>
    <t>CP Needed for 10" GV</t>
  </si>
  <si>
    <t>4" PVC Flush valve drain line</t>
  </si>
  <si>
    <t>Area (CU YD)</t>
  </si>
  <si>
    <t>Surge Tank Building Concrete Foundation</t>
  </si>
  <si>
    <t>Surge Tank Building Concrete Porch</t>
  </si>
  <si>
    <t>New Fence Surge Tank site</t>
  </si>
  <si>
    <t>Surge Tank Site Base coarse/gravel</t>
  </si>
  <si>
    <t>SQ YD</t>
  </si>
  <si>
    <t>24-inch Corrugated metal culvert @ surgetank</t>
  </si>
  <si>
    <t>REACH 24.1 JAN</t>
  </si>
  <si>
    <t>18" PVC Casing</t>
  </si>
  <si>
    <t>N/A</t>
  </si>
  <si>
    <t>4" Flush Valves With Riser</t>
  </si>
  <si>
    <t>45+78.32</t>
  </si>
  <si>
    <t>146+50</t>
  </si>
  <si>
    <t>Begin of 14" DR14 pipeline (after 26.3 tank)</t>
  </si>
  <si>
    <t xml:space="preserve">End of 14" DR14 pipeline </t>
  </si>
  <si>
    <t>90+87.34</t>
  </si>
  <si>
    <t>Flush Valve With Above Grade Discharge</t>
  </si>
  <si>
    <t>10-inch Gate valve assembly, CIP.</t>
  </si>
  <si>
    <t>2" VBV/ 1" ARV</t>
  </si>
  <si>
    <t>4-inch VBV/ 
1" ARV</t>
  </si>
  <si>
    <t>Driveway???</t>
  </si>
  <si>
    <t>8" flow control valve</t>
  </si>
  <si>
    <t xml:space="preserve">End cap </t>
  </si>
  <si>
    <t>SWPPP pursuant to NPDES stormwater program and consistent with USEPA’s general construction permit. Includes preparation of document, all BMPs required by SWPPP, filing of all notices and inspections required by EPA, etc.</t>
  </si>
  <si>
    <t>Flushing, disinfection &amp; bacteriological testing, CIP.</t>
  </si>
  <si>
    <t>Wire-caged riprap or cable-crete blanket, CIP. Final quantities, dimensions and locations TBD in field.</t>
  </si>
  <si>
    <t>Gas/petroleum line crossing, incl. 18-inch dia. DR 18 PVC casing, with petroleum-resistant gaskets and end seals, location and exposure of gas lines per gas company requirements, CIP. Excludes carrier pipe.</t>
  </si>
  <si>
    <t>UNIT PRICE</t>
  </si>
  <si>
    <t>2-inch Flush valve assembly with above-grade discharge, incl. main line tap, gate valve assembly, riser, meter can assembly, and steel discharge pipe, CIP.</t>
  </si>
  <si>
    <t xml:space="preserve">                       JAN - Cutter Intertie Project</t>
  </si>
  <si>
    <t>12-inch PVC DR 18 C900 Pipeline, with appurtenances (incl. all fittings, adaptors and anchors not separately listed), includes fusible or bell and spigot joint as indicated on plans and specifications, CIP.</t>
  </si>
  <si>
    <t>Horizontal Directional Drilling, including 12" pipe and all activities for construction, CIP.</t>
  </si>
  <si>
    <t>12-inch Gate valve assembly, CIP.</t>
  </si>
  <si>
    <t>2-inch Combination air release valve assembly with vault, CIP.</t>
  </si>
  <si>
    <t>Control Valve Vault</t>
  </si>
  <si>
    <t>8-inch control valve assembly, with vault, CIP.</t>
  </si>
  <si>
    <t>Site earthwork and grading at the tank site for sub-foundations, pads and driveway, incl. all earthwork and imported fill material, and material removal within the ROW for the tank not separately listed, per plans, specifications and geotechnical report, CIP. Excludes surfacing material and riprap.</t>
  </si>
  <si>
    <r>
      <t xml:space="preserve">Tank site (incl. access road) </t>
    </r>
    <r>
      <rPr>
        <sz val="10"/>
        <rFont val="Calibri"/>
        <family val="2"/>
      </rPr>
      <t>surfacing with 2-inch gravel over 3-inch base course, CIP.</t>
    </r>
  </si>
  <si>
    <r>
      <t xml:space="preserve">Tank site fencing (8 ft. with 3-strand barbed wire), incl. </t>
    </r>
    <r>
      <rPr>
        <sz val="10"/>
        <rFont val="Calibri"/>
        <family val="2"/>
      </rPr>
      <t>20’ double swinging gates and removal of existing fence and gates, CIP.</t>
    </r>
  </si>
  <si>
    <t>Re-seeding of waterline ROW, TCE, and tank site ROW CIP.</t>
  </si>
  <si>
    <t>Rock removal and processed / imported backfill material (excludes placement and compaction of backfill, embedment, or soil cement, which are incidental to pipe bid items), CIP.</t>
  </si>
  <si>
    <t>VLF</t>
  </si>
  <si>
    <t>8-inch Gate valve assembly, CIP.</t>
  </si>
  <si>
    <t xml:space="preserve">Future Teepee Junction Connection with appurtenances (incl. all fittings and adaptors not separately listed), CIP. </t>
  </si>
  <si>
    <t>Road &amp; Utility Crossings</t>
  </si>
  <si>
    <t>Note:  Sales Tax not included.</t>
  </si>
  <si>
    <t>TOTAL OF BASE BID:</t>
  </si>
  <si>
    <t>$</t>
  </si>
  <si>
    <t>Tax not included</t>
  </si>
  <si>
    <r>
      <t>IN WORDS:</t>
    </r>
    <r>
      <rPr>
        <sz val="11"/>
        <rFont val="Calibri"/>
        <family val="2"/>
      </rPr>
      <t>____________________________________________________________________________________</t>
    </r>
  </si>
  <si>
    <t>.</t>
  </si>
  <si>
    <t>_____________________________________________________________________________________________________________</t>
  </si>
  <si>
    <t>BID ALTERNATES</t>
  </si>
  <si>
    <t>Note:  Tax not included.</t>
  </si>
  <si>
    <t>TOTAL OF BID WITH BID ALTERNATES:</t>
  </si>
  <si>
    <t>150,000 gallon water storage tank and cathodic protection system, glass-fused bolted steel with passive anode CP per Section 33 16 21, including installation, energizing, adjusting, and testing, CIP.</t>
  </si>
  <si>
    <t>Tank foundation for 150,000 gallon glass-fused bolted steel tank, CIP.</t>
  </si>
  <si>
    <r>
      <t xml:space="preserve">150,000 gallon water storage tank and cathodic protection system, welded steel with passive anode CP per Sections </t>
    </r>
    <r>
      <rPr>
        <sz val="10"/>
        <color indexed="10"/>
        <rFont val="Calibri"/>
        <family val="2"/>
      </rPr>
      <t>33 16 19, 09 97 14 and 26 42 10,</t>
    </r>
    <r>
      <rPr>
        <sz val="10"/>
        <rFont val="Calibri"/>
        <family val="2"/>
      </rPr>
      <t xml:space="preserve"> including installation, energizing, adjusting, and testing, CIP.</t>
    </r>
  </si>
  <si>
    <t>Tank foundation for 150,000 gallon welded steel tank, CIP.</t>
  </si>
  <si>
    <t>Disinfection, filling, and bacteriological testing of new 150,000 gallon tank, CIP.</t>
  </si>
  <si>
    <t>JAN Boundary Tank Site</t>
  </si>
  <si>
    <t>Tank site piping, (incl. all new pipe, drain lines and outfalls, appurtenances, fittings, and all other plumbing components within the JAN Boundary site ROWs not separately listed), CIP. Excludes gate valves and air valves.</t>
  </si>
  <si>
    <t>(Including Base Bid total, substituting Bid Alternate items 19A &amp; 20A for Base Bid</t>
  </si>
  <si>
    <t>Items 19 &amp; 20)</t>
  </si>
  <si>
    <t>Open cut cased road crossings, incl. 24-inch sch 10 steel casing and end seals, CIP. Excludes carrier pipe.</t>
  </si>
  <si>
    <t>Bore and jack road crossing, incl. 24-inch dia. Sch. 10 steel casing and end seals, CIP. Excludes carrier pipe.</t>
  </si>
  <si>
    <t>Road, Wash &amp; Utility Crossings</t>
  </si>
  <si>
    <t>Added rock here- ok?</t>
  </si>
  <si>
    <t>&lt;-- Want reseeding of waterline &amp; ST site as individual items, or lump together as in 24.1 JAN?</t>
  </si>
  <si>
    <t>Have Judy copy all descriptions &amp; Est. Qty. over to Word doc. &amp; tell her just to watch for rows in here that have been added/deleted since the Word doc. was last updated.</t>
  </si>
  <si>
    <t>Flushing, disinfection and bacteriological testing of main pipeline, CIP.</t>
  </si>
  <si>
    <r>
      <t>Hydrostatic testing of main pipeline, CIP</t>
    </r>
    <r>
      <rPr>
        <sz val="8"/>
        <rFont val="Calibri"/>
        <family val="2"/>
      </rPr>
      <t> </t>
    </r>
    <r>
      <rPr>
        <sz val="10"/>
        <rFont val="Calibri"/>
        <family val="2"/>
      </rPr>
      <t>.</t>
    </r>
  </si>
  <si>
    <t>Rock removal and processed / imported backfill material (excl. placement and compaction of backfill, embedment, or soil cement, which are incidental to pipe bid items), CIP.</t>
  </si>
  <si>
    <t>Re-seeding of waterline ROW, CIP.</t>
  </si>
  <si>
    <t>A-1</t>
  </si>
  <si>
    <t>A-2</t>
  </si>
  <si>
    <t>A-3</t>
  </si>
  <si>
    <t>A-4</t>
  </si>
  <si>
    <t>A-5</t>
  </si>
  <si>
    <t>A-6</t>
  </si>
  <si>
    <t>A-7</t>
  </si>
  <si>
    <t>A-8</t>
  </si>
  <si>
    <t>A-9</t>
  </si>
  <si>
    <t>2-inch Mainline Gate valve assembly for normally closed bypass to existing distribution, CIP.</t>
  </si>
  <si>
    <t>A-10</t>
  </si>
  <si>
    <t>Open cut sewer line crossing, incl. location of sewer line, installation of carrier pipe with min. 12" vertical clearance from sewer line, CIP. Excludes carrier pipe.</t>
  </si>
  <si>
    <t>Open cut gas utility crossing, incl. location of gas line, EBAA 6500 (OAE) bell restraint harnesses for carrier pipe (quantity 3 estimated), 8-inch DR18 PVC casing and end seals, min. 24" vertical clearance from gas line to casing below unless otherwise directed, CIP. Excludes carrier pipe.</t>
  </si>
  <si>
    <t>Smith Lake Chapter Water System Improvements Project :
Additive items - Dedicated waterline from Well #3 to Water Treatment Site</t>
  </si>
  <si>
    <t>SMA requested pricing on:</t>
  </si>
  <si>
    <t>originally 7 air valves on BTY prelim draft, RMB thinks can get by w/4 once P&amp;Ps are graded</t>
  </si>
  <si>
    <t>NN 6% Sales Tax</t>
  </si>
  <si>
    <t>Total w Tax</t>
  </si>
  <si>
    <t>Tie-in to existing 4" distribution main (incl. 4"x2" &amp; 2"x2" MJ tees w/MJ restraints on 4" connections and thrust blocks behind tees for restraint of 2", &amp; all labor and appurtenances not separately listed), CIP. Excludes gate valve assemblies and 2" PVC pipeline.</t>
  </si>
  <si>
    <t>1” combination air valve assembly in meter can (including Val-Matic model 302C.2-DISV air valve, 1" Val-matic floodsafe inflow preventer, and all accessories not separately listed), CIP</t>
  </si>
  <si>
    <t>VLF quantity Assuming 10% of WL trench is rock w/ 5-ft bury. If NECA comfortable/prefers bidding w/rock incidental, that is ok too of course. No potholing has been completed along waterline route.</t>
  </si>
  <si>
    <t>These are to be normally closed GVs where we are tying into 4" distribution as new line turns the corner towards each well. Iso valves at start and stop of line already accounted for in treatment site plan and prev recent work by neca at Well site #3.</t>
  </si>
  <si>
    <r>
      <rPr>
        <b/>
        <sz val="10"/>
        <rFont val="Calibri"/>
        <family val="2"/>
      </rPr>
      <t>NECA, see draft detail below</t>
    </r>
    <r>
      <rPr>
        <sz val="10"/>
        <rFont val="Calibri"/>
        <family val="2"/>
      </rPr>
      <t>, w/understanding that inflow preventer would be plumbed to air valve w/additional 1" stainless Sch40 in lieu of the small snorkel and then inflow preventer body supported with unistrut like the air valve is.</t>
    </r>
  </si>
  <si>
    <t>typical gas x-ing ~40ft, typical casing must provide 4 inches between inside of casing and outside of carrier pipe. Restraint harnesses for 2" SDR pipe are 5.81" diameter casing clearance per EBAA. SMA will confirm required retraint length for cased line, but estimated 3 restraints given minimal restraint length anticipated but at least want to restrain within the casing and one either side.</t>
  </si>
  <si>
    <t>2-inch PVC SDR 21, 200psi WP, PVC pipeline, min. 4-ft bury to top of pipe, with appurtenances (incl. all fittings, adaptors and anchors not separately listed, bell and spigot joint as indicated on plans and specifications; excl. all piping &amp; appurtenances within Well #3 and Well #1 Site Easement), CIP.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</si>
</sst>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00\+00.00"/>
    <numFmt numFmtId="165" formatCode="&quot;24.&quot;#"/>
    <numFmt numFmtId="166" formatCode="&quot;25.&quot;#"/>
    <numFmt numFmtId="167" formatCode="0\+00.00"/>
    <numFmt numFmtId="168" formatCode="_(* #,##0_);_(* \(#,##0\);_(* &quot;-&quot;??_);_(@_)"/>
    <numFmt numFmtId="169" formatCode="0.000%"/>
  </numFmts>
  <fonts count="33" x14ac:knownFonts="1">
    <font>
      <sz val="10"/>
      <name val="Arial"/>
    </font>
    <font>
      <sz val="11"/>
      <color theme="1"/>
      <name val="Calibri"/>
      <family val="2"/>
      <scheme val="minor"/>
    </font>
    <font>
      <sz val="10"/>
      <name val="Arial"/>
      <family val="2"/>
    </font>
    <font>
      <sz val="8"/>
      <name val="Arial"/>
      <family val="2"/>
    </font>
    <font>
      <b/>
      <sz val="10"/>
      <name val="Arial"/>
      <family val="2"/>
    </font>
    <font>
      <sz val="10"/>
      <name val="Arial"/>
      <family val="2"/>
    </font>
    <font>
      <sz val="10"/>
      <name val="Calibri"/>
      <family val="2"/>
    </font>
    <font>
      <sz val="11"/>
      <name val="Calibri"/>
      <family val="2"/>
    </font>
    <font>
      <b/>
      <sz val="11"/>
      <name val="Calibri"/>
      <family val="2"/>
    </font>
    <font>
      <b/>
      <sz val="10"/>
      <name val="Calibri"/>
      <family val="2"/>
    </font>
    <font>
      <sz val="10"/>
      <color indexed="10"/>
      <name val="Calibri"/>
      <family val="2"/>
    </font>
    <font>
      <sz val="10"/>
      <color rgb="FF9C0006"/>
      <name val="Arial"/>
      <family val="2"/>
    </font>
    <font>
      <sz val="10"/>
      <color rgb="FFFF0000"/>
      <name val="Arial"/>
      <family val="2"/>
    </font>
    <font>
      <sz val="10"/>
      <name val="Calibri"/>
      <family val="2"/>
      <scheme val="minor"/>
    </font>
    <font>
      <sz val="11"/>
      <name val="Calibri"/>
      <family val="2"/>
      <scheme val="minor"/>
    </font>
    <font>
      <b/>
      <sz val="11"/>
      <name val="Calibri"/>
      <family val="2"/>
      <scheme val="minor"/>
    </font>
    <font>
      <sz val="10"/>
      <color rgb="FF000000"/>
      <name val="Calibri"/>
      <family val="2"/>
      <scheme val="minor"/>
    </font>
    <font>
      <b/>
      <sz val="10"/>
      <name val="Calibri"/>
      <family val="2"/>
      <scheme val="minor"/>
    </font>
    <font>
      <sz val="10"/>
      <color rgb="FF002060"/>
      <name val="Times New Roman"/>
      <family val="1"/>
    </font>
    <font>
      <sz val="10"/>
      <color theme="1"/>
      <name val="Times New Roman"/>
      <family val="1"/>
    </font>
    <font>
      <i/>
      <sz val="11"/>
      <color theme="1"/>
      <name val="Calibri"/>
      <family val="2"/>
      <scheme val="minor"/>
    </font>
    <font>
      <b/>
      <u/>
      <sz val="14"/>
      <color theme="1"/>
      <name val="Calibri"/>
      <family val="2"/>
      <scheme val="minor"/>
    </font>
    <font>
      <b/>
      <sz val="12"/>
      <name val="Calibri"/>
      <family val="2"/>
      <scheme val="minor"/>
    </font>
    <font>
      <b/>
      <sz val="10"/>
      <color rgb="FF0070C0"/>
      <name val="Calibri"/>
      <family val="2"/>
    </font>
    <font>
      <sz val="10"/>
      <color rgb="FFFF0000"/>
      <name val="Calibri"/>
      <family val="2"/>
    </font>
    <font>
      <b/>
      <sz val="10"/>
      <color rgb="FFFF0000"/>
      <name val="Calibri"/>
      <family val="2"/>
    </font>
    <font>
      <b/>
      <sz val="10"/>
      <color rgb="FF0070C0"/>
      <name val="Calibri"/>
      <family val="2"/>
      <scheme val="minor"/>
    </font>
    <font>
      <sz val="8"/>
      <name val="Calibri"/>
      <family val="2"/>
      <scheme val="minor"/>
    </font>
    <font>
      <b/>
      <u/>
      <sz val="11"/>
      <name val="Calibri"/>
      <family val="2"/>
    </font>
    <font>
      <b/>
      <sz val="12"/>
      <name val="Calibri"/>
      <family val="2"/>
    </font>
    <font>
      <sz val="10"/>
      <name val="Arial"/>
    </font>
    <font>
      <sz val="8"/>
      <name val="Calibri"/>
      <family val="2"/>
    </font>
    <font>
      <sz val="8"/>
      <name val="Arial"/>
    </font>
  </fonts>
  <fills count="8">
    <fill>
      <patternFill patternType="none"/>
    </fill>
    <fill>
      <patternFill patternType="gray125"/>
    </fill>
    <fill>
      <patternFill patternType="solid">
        <fgColor indexed="55"/>
        <bgColor indexed="64"/>
      </patternFill>
    </fill>
    <fill>
      <patternFill patternType="solid">
        <fgColor rgb="FFFFC7CE"/>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12">
    <xf numFmtId="0" fontId="0" fillId="0" borderId="0"/>
    <xf numFmtId="0" fontId="11" fillId="3" borderId="0" applyNumberFormat="0" applyBorder="0" applyAlignment="0" applyProtection="0"/>
    <xf numFmtId="44" fontId="2" fillId="0" borderId="0" applyFont="0" applyFill="0" applyBorder="0" applyAlignment="0" applyProtection="0"/>
    <xf numFmtId="44" fontId="5" fillId="0" borderId="0" applyFont="0" applyFill="0" applyBorder="0" applyAlignment="0" applyProtection="0"/>
    <xf numFmtId="0" fontId="5" fillId="0" borderId="0"/>
    <xf numFmtId="0" fontId="2" fillId="0" borderId="0"/>
    <xf numFmtId="0" fontId="2" fillId="0" borderId="0"/>
    <xf numFmtId="43" fontId="2"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30" fillId="0" borderId="0" applyFont="0" applyFill="0" applyBorder="0" applyAlignment="0" applyProtection="0"/>
  </cellStyleXfs>
  <cellXfs count="225">
    <xf numFmtId="0" fontId="0" fillId="0" borderId="0" xfId="0"/>
    <xf numFmtId="0" fontId="4" fillId="0" borderId="0"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Border="1" applyAlignment="1">
      <alignment vertical="center"/>
    </xf>
    <xf numFmtId="0" fontId="0" fillId="0" borderId="0" xfId="0" applyAlignment="1">
      <alignment vertical="center"/>
    </xf>
    <xf numFmtId="0" fontId="5" fillId="0" borderId="0" xfId="0" applyFont="1" applyBorder="1" applyAlignment="1">
      <alignment vertical="center"/>
    </xf>
    <xf numFmtId="0" fontId="5" fillId="0" borderId="1" xfId="0" applyFont="1" applyBorder="1" applyAlignment="1">
      <alignment vertical="center"/>
    </xf>
    <xf numFmtId="0" fontId="4" fillId="0" borderId="1" xfId="0" applyFont="1" applyBorder="1" applyAlignment="1">
      <alignment vertical="center"/>
    </xf>
    <xf numFmtId="0" fontId="13" fillId="0" borderId="1" xfId="0" applyFont="1" applyBorder="1" applyAlignment="1">
      <alignment vertical="center" wrapText="1"/>
    </xf>
    <xf numFmtId="0" fontId="14" fillId="0" borderId="0" xfId="0" applyFont="1" applyAlignment="1">
      <alignment horizontal="center" vertical="center"/>
    </xf>
    <xf numFmtId="0" fontId="15" fillId="0" borderId="0" xfId="0" applyFont="1" applyAlignment="1">
      <alignment vertical="center"/>
    </xf>
    <xf numFmtId="0" fontId="14" fillId="0" borderId="0" xfId="0" applyFont="1" applyAlignment="1">
      <alignment vertical="center"/>
    </xf>
    <xf numFmtId="0" fontId="14" fillId="0" borderId="0" xfId="0" applyFont="1" applyBorder="1" applyAlignment="1">
      <alignment vertical="center"/>
    </xf>
    <xf numFmtId="0" fontId="1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4" fillId="0" borderId="0" xfId="0" applyFont="1" applyAlignment="1">
      <alignment vertical="center" wrapText="1"/>
    </xf>
    <xf numFmtId="0" fontId="13" fillId="0" borderId="0" xfId="0" applyFont="1" applyAlignment="1">
      <alignment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3" fillId="0" borderId="4" xfId="0" applyFont="1" applyBorder="1" applyAlignment="1">
      <alignment horizontal="center" vertical="center" wrapText="1"/>
    </xf>
    <xf numFmtId="44" fontId="17" fillId="4" borderId="5" xfId="0" applyNumberFormat="1" applyFont="1" applyFill="1" applyBorder="1" applyAlignment="1">
      <alignment vertical="center" wrapText="1"/>
    </xf>
    <xf numFmtId="44" fontId="17" fillId="0" borderId="6" xfId="0" applyNumberFormat="1" applyFont="1" applyFill="1" applyBorder="1" applyAlignment="1">
      <alignment vertical="center"/>
    </xf>
    <xf numFmtId="0" fontId="13" fillId="0" borderId="4"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164" fontId="0" fillId="0" borderId="0" xfId="0" applyNumberFormat="1" applyFont="1" applyBorder="1"/>
    <xf numFmtId="165" fontId="18" fillId="0" borderId="7" xfId="0" applyNumberFormat="1" applyFont="1" applyBorder="1" applyAlignment="1">
      <alignment horizontal="center" vertical="center"/>
    </xf>
    <xf numFmtId="0" fontId="5" fillId="0" borderId="0" xfId="0" applyFont="1" applyFill="1"/>
    <xf numFmtId="0" fontId="5" fillId="0" borderId="0" xfId="0" quotePrefix="1" applyFont="1"/>
    <xf numFmtId="0" fontId="0" fillId="0" borderId="0" xfId="0" quotePrefix="1"/>
    <xf numFmtId="2" fontId="5" fillId="0" borderId="0" xfId="0" quotePrefix="1" applyNumberFormat="1" applyFont="1"/>
    <xf numFmtId="1" fontId="0" fillId="0" borderId="0" xfId="0" applyNumberFormat="1" applyFill="1"/>
    <xf numFmtId="165" fontId="18" fillId="0" borderId="0" xfId="0" applyNumberFormat="1" applyFont="1" applyBorder="1" applyAlignment="1">
      <alignment horizontal="center" vertical="center"/>
    </xf>
    <xf numFmtId="164" fontId="0" fillId="0" borderId="0" xfId="0" applyNumberFormat="1" applyFont="1" applyFill="1" applyBorder="1"/>
    <xf numFmtId="2" fontId="0" fillId="0" borderId="0" xfId="0" applyNumberFormat="1"/>
    <xf numFmtId="1" fontId="0" fillId="5" borderId="0" xfId="0" applyNumberFormat="1" applyFill="1"/>
    <xf numFmtId="0" fontId="0" fillId="0" borderId="0" xfId="0" applyAlignment="1">
      <alignment horizontal="center" vertical="center"/>
    </xf>
    <xf numFmtId="164" fontId="5" fillId="0" borderId="0" xfId="0" applyNumberFormat="1" applyFont="1" applyBorder="1"/>
    <xf numFmtId="0" fontId="5" fillId="0" borderId="0" xfId="0" applyFont="1"/>
    <xf numFmtId="0" fontId="0" fillId="5" borderId="0" xfId="0" applyFill="1"/>
    <xf numFmtId="166" fontId="19" fillId="0" borderId="7" xfId="0" applyNumberFormat="1" applyFont="1" applyBorder="1" applyAlignment="1">
      <alignment horizontal="center" vertical="center"/>
    </xf>
    <xf numFmtId="0" fontId="5" fillId="0" borderId="0" xfId="1" applyFont="1" applyFill="1"/>
    <xf numFmtId="0" fontId="0" fillId="0" borderId="0" xfId="0" applyAlignment="1">
      <alignment horizontal="right"/>
    </xf>
    <xf numFmtId="0" fontId="20" fillId="0" borderId="0" xfId="0" applyFont="1" applyAlignment="1">
      <alignment horizontal="right"/>
    </xf>
    <xf numFmtId="0" fontId="20" fillId="0" borderId="0" xfId="0" applyFont="1"/>
    <xf numFmtId="0" fontId="0" fillId="0" borderId="0" xfId="0" applyFill="1"/>
    <xf numFmtId="164" fontId="14" fillId="0" borderId="0" xfId="4" applyNumberFormat="1" applyFont="1" applyBorder="1" applyAlignment="1">
      <alignment horizontal="center"/>
    </xf>
    <xf numFmtId="166" fontId="19" fillId="0" borderId="0" xfId="0" applyNumberFormat="1" applyFont="1" applyBorder="1" applyAlignment="1">
      <alignment horizontal="center" vertical="center"/>
    </xf>
    <xf numFmtId="0" fontId="0" fillId="0" borderId="0" xfId="0" applyFont="1" applyBorder="1"/>
    <xf numFmtId="166" fontId="19" fillId="0" borderId="7" xfId="0" applyNumberFormat="1" applyFont="1" applyBorder="1" applyAlignment="1">
      <alignment horizontal="left" vertical="center"/>
    </xf>
    <xf numFmtId="165" fontId="18" fillId="0" borderId="8" xfId="0" applyNumberFormat="1" applyFont="1" applyBorder="1" applyAlignment="1">
      <alignment horizontal="center" vertical="center"/>
    </xf>
    <xf numFmtId="0" fontId="6" fillId="0" borderId="0" xfId="0" applyFont="1" applyFill="1" applyBorder="1" applyAlignment="1">
      <alignment horizontal="center" vertical="center" wrapText="1"/>
    </xf>
    <xf numFmtId="2" fontId="0" fillId="0" borderId="0" xfId="0" applyNumberFormat="1" applyFill="1"/>
    <xf numFmtId="167" fontId="5" fillId="0" borderId="0" xfId="0" applyNumberFormat="1" applyFont="1" applyBorder="1"/>
    <xf numFmtId="0" fontId="5" fillId="6" borderId="0" xfId="0" applyFont="1" applyFill="1"/>
    <xf numFmtId="164" fontId="5" fillId="0" borderId="0" xfId="0" applyNumberFormat="1" applyFont="1" applyFill="1" applyBorder="1"/>
    <xf numFmtId="0" fontId="12" fillId="0" borderId="0" xfId="0" applyFont="1" applyBorder="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13" fillId="0" borderId="1" xfId="4" applyFont="1" applyBorder="1" applyAlignment="1">
      <alignment horizontal="center" vertical="center" wrapText="1"/>
    </xf>
    <xf numFmtId="0" fontId="6" fillId="0" borderId="1" xfId="4"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vertical="center" wrapText="1"/>
    </xf>
    <xf numFmtId="3" fontId="13" fillId="0" borderId="1" xfId="0" applyNumberFormat="1" applyFont="1" applyFill="1" applyBorder="1" applyAlignment="1">
      <alignment horizontal="center" vertical="center" wrapText="1"/>
    </xf>
    <xf numFmtId="0" fontId="22" fillId="0" borderId="0" xfId="0" applyFont="1" applyAlignment="1">
      <alignment horizontal="center" vertical="center"/>
    </xf>
    <xf numFmtId="44" fontId="14" fillId="0" borderId="0" xfId="0" applyNumberFormat="1" applyFont="1" applyAlignment="1">
      <alignment vertical="center"/>
    </xf>
    <xf numFmtId="44" fontId="14" fillId="0" borderId="0" xfId="0" applyNumberFormat="1" applyFont="1" applyBorder="1" applyAlignment="1">
      <alignment vertical="center"/>
    </xf>
    <xf numFmtId="44" fontId="13" fillId="0" borderId="1" xfId="0" applyNumberFormat="1" applyFont="1" applyFill="1" applyBorder="1" applyAlignment="1">
      <alignment horizontal="center" vertical="center" wrapText="1"/>
    </xf>
    <xf numFmtId="44" fontId="13" fillId="0" borderId="1" xfId="0" applyNumberFormat="1" applyFont="1" applyFill="1" applyBorder="1" applyAlignment="1">
      <alignment horizontal="justify" vertical="center" wrapText="1"/>
    </xf>
    <xf numFmtId="44" fontId="13" fillId="0" borderId="1" xfId="0" applyNumberFormat="1" applyFont="1" applyBorder="1" applyAlignment="1">
      <alignment horizontal="justify" vertical="center" wrapText="1"/>
    </xf>
    <xf numFmtId="44" fontId="17" fillId="4" borderId="1" xfId="0" applyNumberFormat="1" applyFont="1" applyFill="1" applyBorder="1" applyAlignment="1">
      <alignment vertical="center" wrapText="1"/>
    </xf>
    <xf numFmtId="44" fontId="13" fillId="2" borderId="10" xfId="0" applyNumberFormat="1" applyFont="1" applyFill="1" applyBorder="1" applyAlignment="1">
      <alignment vertical="center" wrapText="1"/>
    </xf>
    <xf numFmtId="44" fontId="13" fillId="0" borderId="0" xfId="0" applyNumberFormat="1" applyFont="1" applyAlignment="1">
      <alignment vertical="center"/>
    </xf>
    <xf numFmtId="44" fontId="13" fillId="0" borderId="5" xfId="0" applyNumberFormat="1" applyFont="1" applyFill="1" applyBorder="1" applyAlignment="1">
      <alignment horizontal="justify" vertical="center" wrapText="1"/>
    </xf>
    <xf numFmtId="44" fontId="5" fillId="0" borderId="0" xfId="0" applyNumberFormat="1" applyFont="1" applyBorder="1" applyAlignment="1">
      <alignment vertical="center"/>
    </xf>
    <xf numFmtId="44" fontId="17" fillId="0" borderId="11" xfId="0" applyNumberFormat="1"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Border="1" applyAlignment="1">
      <alignment horizontal="left" vertical="center" wrapText="1"/>
    </xf>
    <xf numFmtId="43" fontId="14" fillId="0" borderId="0" xfId="0" applyNumberFormat="1" applyFont="1" applyAlignment="1">
      <alignment vertical="center"/>
    </xf>
    <xf numFmtId="43" fontId="14" fillId="0" borderId="9" xfId="0" applyNumberFormat="1" applyFont="1" applyBorder="1" applyAlignment="1">
      <alignment vertical="center"/>
    </xf>
    <xf numFmtId="168" fontId="22" fillId="0" borderId="0" xfId="0" applyNumberFormat="1" applyFont="1" applyAlignment="1">
      <alignment horizontal="center" vertical="center"/>
    </xf>
    <xf numFmtId="168" fontId="14" fillId="0" borderId="0" xfId="0" applyNumberFormat="1" applyFont="1" applyAlignment="1">
      <alignment vertical="center"/>
    </xf>
    <xf numFmtId="168" fontId="22" fillId="0" borderId="0" xfId="0" applyNumberFormat="1" applyFont="1" applyBorder="1" applyAlignment="1">
      <alignment horizontal="left" vertical="center"/>
    </xf>
    <xf numFmtId="168" fontId="17" fillId="0" borderId="0" xfId="0" applyNumberFormat="1" applyFont="1" applyBorder="1" applyAlignment="1">
      <alignment horizontal="left" vertical="center" wrapText="1"/>
    </xf>
    <xf numFmtId="168" fontId="17" fillId="0" borderId="0" xfId="0" applyNumberFormat="1" applyFont="1" applyFill="1" applyBorder="1" applyAlignment="1">
      <alignment horizontal="center" vertical="center" wrapText="1"/>
    </xf>
    <xf numFmtId="168" fontId="13" fillId="0" borderId="0" xfId="0" applyNumberFormat="1" applyFont="1" applyFill="1" applyBorder="1" applyAlignment="1">
      <alignment horizontal="justify" vertical="center" wrapText="1"/>
    </xf>
    <xf numFmtId="168" fontId="17" fillId="0" borderId="0" xfId="0" applyNumberFormat="1" applyFont="1" applyFill="1" applyBorder="1" applyAlignment="1">
      <alignment vertical="center" wrapText="1"/>
    </xf>
    <xf numFmtId="168" fontId="17" fillId="0" borderId="0" xfId="0" applyNumberFormat="1" applyFont="1" applyFill="1" applyBorder="1" applyAlignment="1">
      <alignment vertical="center"/>
    </xf>
    <xf numFmtId="168" fontId="13" fillId="0" borderId="0" xfId="0" applyNumberFormat="1" applyFont="1" applyAlignment="1">
      <alignment vertical="center"/>
    </xf>
    <xf numFmtId="168" fontId="14" fillId="0" borderId="0" xfId="0" applyNumberFormat="1" applyFont="1" applyBorder="1" applyAlignment="1">
      <alignment vertical="center"/>
    </xf>
    <xf numFmtId="168" fontId="5" fillId="0" borderId="0" xfId="0" applyNumberFormat="1" applyFont="1" applyBorder="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13" xfId="0" applyFont="1" applyBorder="1" applyAlignment="1">
      <alignment horizontal="left" vertical="center"/>
    </xf>
    <xf numFmtId="0" fontId="13" fillId="6" borderId="1" xfId="0" applyFont="1" applyFill="1" applyBorder="1" applyAlignment="1">
      <alignment horizontal="center" vertical="center" wrapText="1"/>
    </xf>
    <xf numFmtId="0" fontId="13" fillId="6" borderId="1" xfId="0" applyFont="1" applyFill="1" applyBorder="1" applyAlignment="1">
      <alignment vertical="center" wrapText="1"/>
    </xf>
    <xf numFmtId="44" fontId="13" fillId="6" borderId="14" xfId="2" applyNumberFormat="1" applyFont="1" applyFill="1" applyBorder="1" applyAlignment="1">
      <alignment vertical="center"/>
    </xf>
    <xf numFmtId="44" fontId="13" fillId="6" borderId="5" xfId="0" applyNumberFormat="1" applyFont="1" applyFill="1" applyBorder="1" applyAlignment="1">
      <alignment horizontal="justify" vertical="center" wrapText="1"/>
    </xf>
    <xf numFmtId="3" fontId="6" fillId="0" borderId="1" xfId="0" applyNumberFormat="1" applyFont="1" applyBorder="1" applyAlignment="1">
      <alignment horizontal="center" vertical="center" wrapText="1"/>
    </xf>
    <xf numFmtId="0" fontId="6" fillId="0" borderId="1" xfId="0" applyFont="1" applyBorder="1" applyAlignment="1">
      <alignment horizontal="justify" vertical="center" wrapText="1"/>
    </xf>
    <xf numFmtId="0" fontId="23"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wrapText="1"/>
    </xf>
    <xf numFmtId="0" fontId="24" fillId="0" borderId="0" xfId="0" applyFont="1" applyBorder="1" applyAlignment="1">
      <alignment vertical="center"/>
    </xf>
    <xf numFmtId="0" fontId="25" fillId="0" borderId="0" xfId="0" applyFont="1" applyBorder="1" applyAlignment="1">
      <alignment vertical="center"/>
    </xf>
    <xf numFmtId="0" fontId="6" fillId="0" borderId="1" xfId="0" applyFont="1" applyBorder="1" applyAlignment="1">
      <alignment vertical="center" wrapText="1"/>
    </xf>
    <xf numFmtId="0" fontId="6" fillId="0" borderId="0" xfId="0" applyFont="1" applyFill="1" applyBorder="1" applyAlignment="1">
      <alignment vertical="center"/>
    </xf>
    <xf numFmtId="0" fontId="6" fillId="0" borderId="0" xfId="0" applyFont="1"/>
    <xf numFmtId="0" fontId="6" fillId="0" borderId="1" xfId="0" applyFont="1" applyFill="1" applyBorder="1" applyAlignment="1">
      <alignment vertical="center"/>
    </xf>
    <xf numFmtId="0" fontId="6" fillId="0" borderId="1" xfId="0" applyFont="1" applyBorder="1" applyAlignment="1">
      <alignment horizontal="left" vertical="center" wrapText="1"/>
    </xf>
    <xf numFmtId="0" fontId="9" fillId="0" borderId="0" xfId="0" applyFont="1" applyBorder="1" applyAlignment="1">
      <alignment vertical="center"/>
    </xf>
    <xf numFmtId="0" fontId="9" fillId="0" borderId="1" xfId="0" applyFont="1" applyBorder="1" applyAlignment="1">
      <alignment vertical="center"/>
    </xf>
    <xf numFmtId="0" fontId="25" fillId="0" borderId="0" xfId="0" applyFont="1" applyBorder="1" applyAlignment="1">
      <alignment vertical="center" wrapText="1"/>
    </xf>
    <xf numFmtId="0" fontId="6" fillId="0" borderId="0" xfId="0" applyFont="1" applyAlignment="1">
      <alignment vertical="center"/>
    </xf>
    <xf numFmtId="0" fontId="6" fillId="0" borderId="0" xfId="0" applyFont="1" applyFill="1" applyAlignment="1">
      <alignment vertical="center" wrapText="1"/>
    </xf>
    <xf numFmtId="44" fontId="5" fillId="0" borderId="0" xfId="0" applyNumberFormat="1" applyFont="1" applyFill="1" applyBorder="1" applyAlignment="1">
      <alignment vertical="center"/>
    </xf>
    <xf numFmtId="0" fontId="7" fillId="0" borderId="0" xfId="0" applyFont="1" applyBorder="1" applyAlignment="1">
      <alignment vertical="center"/>
    </xf>
    <xf numFmtId="0" fontId="8" fillId="0" borderId="0" xfId="0" applyFont="1" applyBorder="1" applyAlignment="1">
      <alignment horizontal="left" vertical="center" indent="17"/>
    </xf>
    <xf numFmtId="0" fontId="7" fillId="0" borderId="0" xfId="0" applyFont="1" applyBorder="1" applyAlignment="1">
      <alignment horizontal="right" vertical="center"/>
    </xf>
    <xf numFmtId="0" fontId="7" fillId="0" borderId="15" xfId="0" applyFont="1" applyBorder="1" applyAlignment="1">
      <alignment vertical="center"/>
    </xf>
    <xf numFmtId="0" fontId="8" fillId="0" borderId="0" xfId="0" applyFont="1" applyBorder="1" applyAlignment="1">
      <alignment vertical="center"/>
    </xf>
    <xf numFmtId="0" fontId="6" fillId="0" borderId="0" xfId="0" applyFont="1" applyBorder="1" applyAlignment="1">
      <alignment horizontal="right" vertical="center"/>
    </xf>
    <xf numFmtId="0" fontId="24" fillId="0" borderId="1" xfId="0" applyFont="1" applyBorder="1" applyAlignment="1">
      <alignment vertical="center"/>
    </xf>
    <xf numFmtId="0" fontId="8" fillId="0" borderId="15" xfId="0" applyFont="1" applyBorder="1" applyAlignment="1">
      <alignment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0" xfId="0" applyFont="1" applyBorder="1" applyAlignment="1">
      <alignment horizontal="left" vertical="center" indent="8"/>
    </xf>
    <xf numFmtId="0" fontId="7" fillId="0" borderId="0" xfId="0" applyFont="1" applyFill="1" applyBorder="1" applyAlignment="1">
      <alignment horizontal="left" vertical="center" indent="8"/>
    </xf>
    <xf numFmtId="0" fontId="13" fillId="0" borderId="0" xfId="0" applyFont="1"/>
    <xf numFmtId="0" fontId="26" fillId="0" borderId="0" xfId="0" applyFont="1" applyAlignment="1"/>
    <xf numFmtId="0" fontId="24" fillId="0" borderId="0" xfId="0" applyFont="1" applyFill="1" applyBorder="1" applyAlignment="1">
      <alignment horizontal="left" vertical="center" wrapText="1"/>
    </xf>
    <xf numFmtId="0" fontId="6" fillId="0" borderId="0" xfId="0" applyFont="1" applyFill="1" applyAlignment="1">
      <alignment horizontal="left" vertical="center" wrapText="1"/>
    </xf>
    <xf numFmtId="1" fontId="13"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6" fillId="0" borderId="0" xfId="5" applyFont="1" applyAlignment="1">
      <alignment vertical="center"/>
    </xf>
    <xf numFmtId="0" fontId="6" fillId="0" borderId="0" xfId="5" applyFont="1" applyBorder="1" applyAlignment="1">
      <alignment vertical="center"/>
    </xf>
    <xf numFmtId="0" fontId="6" fillId="0" borderId="0" xfId="5" applyFont="1" applyBorder="1" applyAlignment="1">
      <alignment horizontal="center" vertical="center"/>
    </xf>
    <xf numFmtId="0" fontId="23" fillId="0" borderId="0" xfId="5" applyFont="1" applyBorder="1" applyAlignment="1">
      <alignment vertical="center"/>
    </xf>
    <xf numFmtId="0" fontId="6" fillId="0" borderId="0" xfId="5" applyFont="1" applyFill="1" applyBorder="1" applyAlignment="1">
      <alignment vertical="center"/>
    </xf>
    <xf numFmtId="0" fontId="9" fillId="0" borderId="0" xfId="5" applyFont="1" applyBorder="1" applyAlignment="1">
      <alignment horizontal="center" vertical="center" wrapText="1"/>
    </xf>
    <xf numFmtId="0" fontId="9" fillId="0" borderId="0" xfId="5" applyFont="1" applyFill="1" applyBorder="1" applyAlignment="1">
      <alignment horizontal="center" vertical="center" wrapText="1"/>
    </xf>
    <xf numFmtId="0" fontId="6" fillId="0" borderId="0" xfId="5" applyFont="1" applyBorder="1"/>
    <xf numFmtId="0" fontId="8" fillId="0" borderId="0" xfId="5" applyFont="1" applyBorder="1" applyAlignment="1">
      <alignment horizontal="justify" vertical="center"/>
    </xf>
    <xf numFmtId="0" fontId="28" fillId="0" borderId="0" xfId="5" applyFont="1" applyFill="1" applyBorder="1" applyAlignment="1">
      <alignment horizontal="left" vertical="center" indent="4"/>
    </xf>
    <xf numFmtId="0" fontId="8" fillId="0" borderId="0" xfId="5" applyFont="1" applyBorder="1" applyAlignment="1">
      <alignment horizontal="left" vertical="center"/>
    </xf>
    <xf numFmtId="0" fontId="6" fillId="0" borderId="0" xfId="5" applyFont="1" applyFill="1" applyBorder="1"/>
    <xf numFmtId="0" fontId="7" fillId="0" borderId="0" xfId="5" applyFont="1" applyBorder="1" applyAlignment="1">
      <alignment horizontal="justify" vertical="center"/>
    </xf>
    <xf numFmtId="0" fontId="8" fillId="0" borderId="0" xfId="5" applyFont="1" applyFill="1" applyBorder="1" applyAlignment="1">
      <alignment horizontal="justify" vertical="center"/>
    </xf>
    <xf numFmtId="0" fontId="24" fillId="0" borderId="0" xfId="5" applyFont="1" applyBorder="1" applyAlignment="1">
      <alignment vertical="center"/>
    </xf>
    <xf numFmtId="0" fontId="6" fillId="0" borderId="1" xfId="5" applyFont="1" applyBorder="1" applyAlignment="1">
      <alignment vertical="center"/>
    </xf>
    <xf numFmtId="0" fontId="9" fillId="0" borderId="1" xfId="5" applyFont="1" applyBorder="1" applyAlignment="1">
      <alignment vertical="center"/>
    </xf>
    <xf numFmtId="0" fontId="9" fillId="0" borderId="0" xfId="5" applyFont="1" applyBorder="1" applyAlignment="1">
      <alignment vertical="center"/>
    </xf>
    <xf numFmtId="0" fontId="7" fillId="0" borderId="0" xfId="5" applyFont="1" applyBorder="1" applyAlignment="1">
      <alignment vertical="center"/>
    </xf>
    <xf numFmtId="0" fontId="7" fillId="0" borderId="0" xfId="5" applyFont="1" applyBorder="1" applyAlignment="1">
      <alignment horizontal="right" vertical="center"/>
    </xf>
    <xf numFmtId="0" fontId="6" fillId="0" borderId="1" xfId="5" applyFont="1" applyBorder="1" applyAlignment="1">
      <alignment horizontal="center" vertical="center" wrapText="1"/>
    </xf>
    <xf numFmtId="0" fontId="6" fillId="0" borderId="1" xfId="5" applyFont="1" applyBorder="1" applyAlignment="1">
      <alignment vertical="center" wrapText="1"/>
    </xf>
    <xf numFmtId="0" fontId="6" fillId="0" borderId="1" xfId="5" applyFont="1" applyFill="1" applyBorder="1" applyAlignment="1">
      <alignment horizontal="center" vertical="center" wrapText="1"/>
    </xf>
    <xf numFmtId="0" fontId="9" fillId="0" borderId="1" xfId="5" applyFont="1" applyBorder="1" applyAlignment="1">
      <alignment horizontal="center" vertical="center" wrapText="1"/>
    </xf>
    <xf numFmtId="0" fontId="9" fillId="0" borderId="1" xfId="5" applyFont="1" applyFill="1" applyBorder="1" applyAlignment="1">
      <alignment horizontal="center" vertical="center" wrapText="1"/>
    </xf>
    <xf numFmtId="0" fontId="8" fillId="0" borderId="0" xfId="5" applyFont="1" applyBorder="1" applyAlignment="1">
      <alignment horizontal="left" vertical="center" indent="17"/>
    </xf>
    <xf numFmtId="0" fontId="6" fillId="0" borderId="1" xfId="5" applyFont="1" applyFill="1" applyBorder="1" applyAlignment="1">
      <alignment vertical="center" wrapText="1"/>
    </xf>
    <xf numFmtId="0" fontId="6" fillId="0" borderId="1" xfId="5" applyFont="1" applyFill="1" applyBorder="1" applyAlignment="1">
      <alignment vertical="center"/>
    </xf>
    <xf numFmtId="3" fontId="6" fillId="0" borderId="1" xfId="5" applyNumberFormat="1" applyFont="1" applyFill="1" applyBorder="1" applyAlignment="1">
      <alignment horizontal="center" vertical="center" wrapText="1"/>
    </xf>
    <xf numFmtId="0" fontId="6" fillId="7" borderId="0" xfId="5" applyFont="1" applyFill="1" applyBorder="1" applyAlignment="1">
      <alignment vertical="center" wrapText="1"/>
    </xf>
    <xf numFmtId="3" fontId="6" fillId="0" borderId="1" xfId="5" applyNumberFormat="1" applyFont="1" applyBorder="1" applyAlignment="1">
      <alignment horizontal="center" vertical="center" wrapText="1"/>
    </xf>
    <xf numFmtId="0" fontId="24" fillId="0" borderId="1" xfId="5" applyFont="1" applyFill="1" applyBorder="1" applyAlignment="1">
      <alignment vertical="center"/>
    </xf>
    <xf numFmtId="0" fontId="24" fillId="0" borderId="0" xfId="5" applyFont="1" applyFill="1" applyBorder="1" applyAlignment="1">
      <alignment vertical="center"/>
    </xf>
    <xf numFmtId="0" fontId="9" fillId="0" borderId="0" xfId="5" applyFont="1" applyAlignment="1">
      <alignment vertical="center"/>
    </xf>
    <xf numFmtId="0" fontId="9" fillId="0" borderId="0" xfId="5" applyFont="1" applyFill="1" applyBorder="1" applyAlignment="1">
      <alignment vertical="center"/>
    </xf>
    <xf numFmtId="0" fontId="25" fillId="0" borderId="0" xfId="5" applyFont="1" applyFill="1" applyBorder="1" applyAlignment="1">
      <alignment vertical="center"/>
    </xf>
    <xf numFmtId="0" fontId="6" fillId="0" borderId="0" xfId="5" applyFont="1" applyBorder="1" applyAlignment="1">
      <alignment horizontal="center" vertical="center" wrapText="1"/>
    </xf>
    <xf numFmtId="44" fontId="6" fillId="0" borderId="0" xfId="2" applyNumberFormat="1" applyFont="1" applyBorder="1" applyAlignment="1">
      <alignment horizontal="right" vertical="center"/>
    </xf>
    <xf numFmtId="44" fontId="9" fillId="0" borderId="1" xfId="2" applyNumberFormat="1" applyFont="1" applyBorder="1" applyAlignment="1">
      <alignment horizontal="right" vertical="center" wrapText="1"/>
    </xf>
    <xf numFmtId="44" fontId="6" fillId="0" borderId="1" xfId="2" applyNumberFormat="1" applyFont="1" applyFill="1" applyBorder="1" applyAlignment="1">
      <alignment horizontal="right" vertical="center" wrapText="1"/>
    </xf>
    <xf numFmtId="44" fontId="6" fillId="0" borderId="1" xfId="2" applyNumberFormat="1" applyFont="1" applyBorder="1" applyAlignment="1">
      <alignment horizontal="right" vertical="center" wrapText="1"/>
    </xf>
    <xf numFmtId="44" fontId="7" fillId="0" borderId="0" xfId="2" applyNumberFormat="1" applyFont="1" applyBorder="1" applyAlignment="1">
      <alignment horizontal="right" vertical="center"/>
    </xf>
    <xf numFmtId="44" fontId="24" fillId="0" borderId="0" xfId="2" applyNumberFormat="1" applyFont="1" applyBorder="1" applyAlignment="1">
      <alignment horizontal="right" vertical="center"/>
    </xf>
    <xf numFmtId="44" fontId="6" fillId="0" borderId="0" xfId="2" applyNumberFormat="1" applyFont="1" applyBorder="1" applyAlignment="1">
      <alignment horizontal="right"/>
    </xf>
    <xf numFmtId="44" fontId="9" fillId="0" borderId="0" xfId="2" applyNumberFormat="1" applyFont="1" applyBorder="1" applyAlignment="1">
      <alignment horizontal="right" vertical="center" wrapText="1"/>
    </xf>
    <xf numFmtId="44" fontId="7" fillId="0" borderId="15" xfId="5" applyNumberFormat="1" applyFont="1" applyBorder="1" applyAlignment="1">
      <alignment vertical="center"/>
    </xf>
    <xf numFmtId="8" fontId="6" fillId="0" borderId="0" xfId="5" applyNumberFormat="1" applyFont="1" applyBorder="1" applyAlignment="1">
      <alignment vertical="center"/>
    </xf>
    <xf numFmtId="0" fontId="6" fillId="0" borderId="24" xfId="5" applyFont="1" applyFill="1" applyBorder="1" applyAlignment="1">
      <alignment horizontal="center" vertical="center" wrapText="1"/>
    </xf>
    <xf numFmtId="44" fontId="6" fillId="0" borderId="1" xfId="2" applyFont="1" applyFill="1" applyBorder="1" applyAlignment="1">
      <alignment vertical="center"/>
    </xf>
    <xf numFmtId="0" fontId="6" fillId="0" borderId="1" xfId="5" applyFont="1" applyFill="1" applyBorder="1" applyAlignment="1">
      <alignment horizontal="center" vertical="center"/>
    </xf>
    <xf numFmtId="0" fontId="6" fillId="0" borderId="14" xfId="5" applyFont="1" applyBorder="1" applyAlignment="1">
      <alignment horizontal="center" vertical="center" wrapText="1"/>
    </xf>
    <xf numFmtId="0" fontId="6" fillId="0" borderId="14" xfId="5" applyFont="1" applyFill="1" applyBorder="1" applyAlignment="1">
      <alignment horizontal="center" vertical="center" wrapText="1"/>
    </xf>
    <xf numFmtId="169" fontId="6" fillId="0" borderId="0" xfId="11" applyNumberFormat="1" applyFont="1" applyBorder="1" applyAlignment="1">
      <alignment horizontal="right" vertical="center"/>
    </xf>
    <xf numFmtId="0" fontId="6" fillId="7" borderId="0" xfId="5" applyFont="1" applyFill="1" applyBorder="1" applyAlignment="1">
      <alignment horizontal="left" vertical="center" wrapText="1"/>
    </xf>
    <xf numFmtId="0" fontId="9" fillId="0" borderId="0" xfId="5" applyFont="1" applyBorder="1" applyAlignment="1">
      <alignment horizontal="right" vertical="center"/>
    </xf>
    <xf numFmtId="0" fontId="8" fillId="0" borderId="0" xfId="5" applyFont="1" applyBorder="1" applyAlignment="1">
      <alignment horizontal="right" vertical="center"/>
    </xf>
    <xf numFmtId="43" fontId="8" fillId="0" borderId="15" xfId="5" applyNumberFormat="1" applyFont="1" applyBorder="1" applyAlignment="1">
      <alignment vertical="center"/>
    </xf>
    <xf numFmtId="0" fontId="17" fillId="0" borderId="8" xfId="0" applyFont="1" applyBorder="1" applyAlignment="1">
      <alignment horizontal="right" vertical="center" wrapText="1"/>
    </xf>
    <xf numFmtId="0" fontId="17" fillId="0" borderId="19" xfId="0" applyFont="1" applyBorder="1" applyAlignment="1">
      <alignment horizontal="right" vertical="center" wrapText="1"/>
    </xf>
    <xf numFmtId="0" fontId="17" fillId="0" borderId="20" xfId="0" applyFont="1" applyBorder="1" applyAlignment="1">
      <alignment horizontal="right" vertical="center" wrapText="1"/>
    </xf>
    <xf numFmtId="0" fontId="17" fillId="0" borderId="16" xfId="0" applyFont="1" applyBorder="1" applyAlignment="1">
      <alignment horizontal="right" vertical="center" wrapText="1"/>
    </xf>
    <xf numFmtId="0" fontId="17" fillId="0" borderId="17" xfId="0" applyFont="1" applyBorder="1" applyAlignment="1">
      <alignment horizontal="right" vertical="center" wrapText="1"/>
    </xf>
    <xf numFmtId="0" fontId="17" fillId="0" borderId="14" xfId="0" applyFont="1" applyBorder="1" applyAlignment="1">
      <alignment horizontal="right" vertical="center" wrapText="1"/>
    </xf>
    <xf numFmtId="0" fontId="22" fillId="0" borderId="0" xfId="0" applyFont="1" applyAlignment="1">
      <alignment horizontal="center" vertical="center"/>
    </xf>
    <xf numFmtId="0" fontId="17"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21" xfId="0" applyFont="1" applyBorder="1" applyAlignment="1">
      <alignment horizontal="right" vertical="center"/>
    </xf>
    <xf numFmtId="0" fontId="17" fillId="0" borderId="22" xfId="0" applyFont="1" applyBorder="1" applyAlignment="1">
      <alignment horizontal="right" vertical="center"/>
    </xf>
    <xf numFmtId="0" fontId="17" fillId="0" borderId="23" xfId="0" applyFont="1" applyBorder="1" applyAlignment="1">
      <alignment horizontal="right" vertical="center"/>
    </xf>
    <xf numFmtId="0" fontId="17"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21" fillId="5" borderId="0" xfId="0" applyFont="1" applyFill="1" applyAlignment="1">
      <alignment horizontal="left" vertical="center"/>
    </xf>
    <xf numFmtId="0" fontId="9" fillId="0" borderId="24" xfId="5" applyFont="1" applyBorder="1" applyAlignment="1">
      <alignment horizontal="left" vertical="center"/>
    </xf>
    <xf numFmtId="0" fontId="9" fillId="0" borderId="17" xfId="5" applyFont="1" applyBorder="1" applyAlignment="1">
      <alignment horizontal="left" vertical="center"/>
    </xf>
    <xf numFmtId="0" fontId="9" fillId="0" borderId="14" xfId="5" applyFont="1" applyBorder="1" applyAlignment="1">
      <alignment horizontal="left" vertical="center"/>
    </xf>
    <xf numFmtId="0" fontId="29" fillId="0" borderId="0" xfId="5" applyFont="1" applyAlignment="1">
      <alignment horizontal="center" vertical="center"/>
    </xf>
    <xf numFmtId="44" fontId="6" fillId="0" borderId="0" xfId="2" applyNumberFormat="1" applyFont="1" applyFill="1" applyBorder="1" applyAlignment="1">
      <alignment horizontal="right" vertical="center" wrapText="1"/>
    </xf>
    <xf numFmtId="0" fontId="29" fillId="0" borderId="0" xfId="5" applyFont="1" applyAlignment="1">
      <alignment horizontal="center" vertical="center" wrapText="1"/>
    </xf>
    <xf numFmtId="44" fontId="9" fillId="0" borderId="0" xfId="2" applyNumberFormat="1" applyFont="1" applyBorder="1" applyAlignment="1">
      <alignment horizontal="right" vertical="center"/>
    </xf>
    <xf numFmtId="14" fontId="9" fillId="0" borderId="0" xfId="2" applyNumberFormat="1" applyFont="1" applyBorder="1" applyAlignment="1">
      <alignment horizontal="right" vertical="center"/>
    </xf>
    <xf numFmtId="0" fontId="7" fillId="0" borderId="0" xfId="5" applyFont="1" applyBorder="1" applyAlignment="1">
      <alignment horizontal="left" vertical="center" indent="17"/>
    </xf>
    <xf numFmtId="3" fontId="6" fillId="0" borderId="0" xfId="5" applyNumberFormat="1" applyFont="1" applyFill="1" applyBorder="1" applyAlignment="1">
      <alignment horizontal="center" vertical="center" wrapText="1"/>
    </xf>
  </cellXfs>
  <cellStyles count="12">
    <cellStyle name="Bad" xfId="1" builtinId="27"/>
    <cellStyle name="Comma 2" xfId="7" xr:uid="{00000000-0005-0000-0000-000001000000}"/>
    <cellStyle name="Currency" xfId="2" builtinId="4"/>
    <cellStyle name="Currency 2" xfId="3" xr:uid="{00000000-0005-0000-0000-000003000000}"/>
    <cellStyle name="Currency 3" xfId="10" xr:uid="{00000000-0005-0000-0000-000004000000}"/>
    <cellStyle name="Normal" xfId="0" builtinId="0"/>
    <cellStyle name="Normal 2" xfId="5" xr:uid="{00000000-0005-0000-0000-000006000000}"/>
    <cellStyle name="Normal 2 2" xfId="9" xr:uid="{00000000-0005-0000-0000-000007000000}"/>
    <cellStyle name="Normal 3" xfId="4" xr:uid="{00000000-0005-0000-0000-000008000000}"/>
    <cellStyle name="Normal 3 2" xfId="6" xr:uid="{00000000-0005-0000-0000-000009000000}"/>
    <cellStyle name="Normal 4" xfId="8" xr:uid="{00000000-0005-0000-0000-00000A000000}"/>
    <cellStyle name="Percent" xfId="1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57150</xdr:rowOff>
    </xdr:from>
    <xdr:to>
      <xdr:col>1</xdr:col>
      <xdr:colOff>914400</xdr:colOff>
      <xdr:row>2</xdr:row>
      <xdr:rowOff>228600</xdr:rowOff>
    </xdr:to>
    <xdr:pic>
      <xdr:nvPicPr>
        <xdr:cNvPr id="1516" name="Picture 2" descr="SMA bitmap">
          <a:extLst>
            <a:ext uri="{FF2B5EF4-FFF2-40B4-BE49-F238E27FC236}">
              <a16:creationId xmlns:a16="http://schemas.microsoft.com/office/drawing/2014/main" id="{01CAADA5-57FB-416D-8EEF-B53DF06B91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7150"/>
          <a:ext cx="13335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29307</xdr:colOff>
      <xdr:row>23</xdr:row>
      <xdr:rowOff>36636</xdr:rowOff>
    </xdr:from>
    <xdr:to>
      <xdr:col>10</xdr:col>
      <xdr:colOff>1556901</xdr:colOff>
      <xdr:row>74</xdr:row>
      <xdr:rowOff>141074</xdr:rowOff>
    </xdr:to>
    <xdr:pic>
      <xdr:nvPicPr>
        <xdr:cNvPr id="3" name="Picture 2">
          <a:extLst>
            <a:ext uri="{FF2B5EF4-FFF2-40B4-BE49-F238E27FC236}">
              <a16:creationId xmlns:a16="http://schemas.microsoft.com/office/drawing/2014/main" id="{DAA60405-A10B-0F4A-10D6-43CC810C31A3}"/>
            </a:ext>
          </a:extLst>
        </xdr:cNvPr>
        <xdr:cNvPicPr>
          <a:picLocks noChangeAspect="1"/>
        </xdr:cNvPicPr>
      </xdr:nvPicPr>
      <xdr:blipFill>
        <a:blip xmlns:r="http://schemas.openxmlformats.org/officeDocument/2006/relationships" r:embed="rId1"/>
        <a:stretch>
          <a:fillRect/>
        </a:stretch>
      </xdr:blipFill>
      <xdr:spPr>
        <a:xfrm>
          <a:off x="29307" y="8667751"/>
          <a:ext cx="12276190" cy="85523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O145"/>
  <sheetViews>
    <sheetView zoomScaleNormal="100" zoomScaleSheetLayoutView="100" workbookViewId="0">
      <selection activeCell="B30" sqref="B30"/>
    </sheetView>
  </sheetViews>
  <sheetFormatPr defaultColWidth="9.140625" defaultRowHeight="15" x14ac:dyDescent="0.2"/>
  <cols>
    <col min="1" max="1" width="6.7109375" style="10" customWidth="1"/>
    <col min="2" max="2" width="52.85546875" style="16" customWidth="1"/>
    <col min="3" max="3" width="6.5703125" style="10" customWidth="1"/>
    <col min="4" max="4" width="6.7109375" style="10" customWidth="1"/>
    <col min="5" max="5" width="11.7109375" style="68" bestFit="1" customWidth="1"/>
    <col min="6" max="6" width="13.28515625" style="12" bestFit="1" customWidth="1"/>
    <col min="7" max="7" width="25.5703125" style="84" bestFit="1" customWidth="1"/>
    <col min="8" max="8" width="16.5703125" style="77" bestFit="1" customWidth="1"/>
    <col min="9" max="9" width="11" style="4" customWidth="1"/>
    <col min="10" max="10" width="13.28515625" style="4" hidden="1" customWidth="1"/>
    <col min="11" max="145" width="9.140625" style="4"/>
    <col min="146" max="16384" width="9.140625" style="5"/>
  </cols>
  <sheetData>
    <row r="1" spans="1:145" ht="15.75" x14ac:dyDescent="0.2">
      <c r="A1" s="204" t="s">
        <v>80</v>
      </c>
      <c r="B1" s="204"/>
      <c r="C1" s="204"/>
      <c r="D1" s="204"/>
      <c r="E1" s="204"/>
      <c r="F1" s="204"/>
      <c r="G1" s="83"/>
    </row>
    <row r="2" spans="1:145" x14ac:dyDescent="0.2">
      <c r="B2" s="11"/>
      <c r="C2" s="11"/>
      <c r="D2" s="11"/>
    </row>
    <row r="3" spans="1:145" ht="21.75" customHeight="1" thickBot="1" x14ac:dyDescent="0.25">
      <c r="A3" s="13"/>
      <c r="B3" s="67"/>
      <c r="C3" s="67"/>
      <c r="D3" s="94"/>
      <c r="E3" s="95"/>
      <c r="F3" s="96"/>
      <c r="G3" s="85"/>
      <c r="EI3" s="5"/>
      <c r="EJ3" s="5"/>
      <c r="EK3" s="5"/>
      <c r="EL3" s="5"/>
      <c r="EM3" s="5"/>
      <c r="EN3" s="5"/>
      <c r="EO3" s="5"/>
    </row>
    <row r="4" spans="1:145" s="2" customFormat="1" ht="30" customHeight="1" x14ac:dyDescent="0.2">
      <c r="A4" s="18" t="s">
        <v>9</v>
      </c>
      <c r="B4" s="19" t="s">
        <v>10</v>
      </c>
      <c r="C4" s="19" t="s">
        <v>11</v>
      </c>
      <c r="D4" s="19" t="s">
        <v>12</v>
      </c>
      <c r="E4" s="78" t="s">
        <v>78</v>
      </c>
      <c r="F4" s="79" t="s">
        <v>13</v>
      </c>
      <c r="G4" s="86"/>
      <c r="H4" s="80"/>
      <c r="I4" s="80"/>
      <c r="J4" s="8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row>
    <row r="5" spans="1:145" s="3" customFormat="1" ht="15" customHeight="1" x14ac:dyDescent="0.2">
      <c r="A5" s="205" t="s">
        <v>3</v>
      </c>
      <c r="B5" s="206"/>
      <c r="C5" s="206"/>
      <c r="D5" s="206"/>
      <c r="E5" s="206"/>
      <c r="F5" s="207"/>
      <c r="G5" s="87"/>
      <c r="H5" s="77"/>
      <c r="I5" s="58"/>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row>
    <row r="6" spans="1:145" s="3" customFormat="1" ht="12.75" x14ac:dyDescent="0.2">
      <c r="A6" s="23">
        <v>1</v>
      </c>
      <c r="B6" s="24" t="s">
        <v>16</v>
      </c>
      <c r="C6" s="25" t="s">
        <v>4</v>
      </c>
      <c r="D6" s="25">
        <v>1</v>
      </c>
      <c r="E6" s="71"/>
      <c r="F6" s="76"/>
      <c r="G6" s="88"/>
      <c r="H6" s="77"/>
      <c r="I6" s="58"/>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row>
    <row r="7" spans="1:145" s="7" customFormat="1" ht="25.5" x14ac:dyDescent="0.2">
      <c r="A7" s="23">
        <f>A6+1</f>
        <v>2</v>
      </c>
      <c r="B7" s="24" t="s">
        <v>17</v>
      </c>
      <c r="C7" s="25" t="s">
        <v>5</v>
      </c>
      <c r="D7" s="25">
        <v>1</v>
      </c>
      <c r="E7" s="70">
        <v>20000</v>
      </c>
      <c r="F7" s="76">
        <f>D7*E7</f>
        <v>20000</v>
      </c>
      <c r="G7" s="88"/>
      <c r="H7" s="77"/>
      <c r="I7" s="58"/>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row>
    <row r="8" spans="1:145" s="60" customFormat="1" ht="12.75" x14ac:dyDescent="0.2">
      <c r="A8" s="23">
        <f>A7+1</f>
        <v>3</v>
      </c>
      <c r="B8" s="24" t="s">
        <v>18</v>
      </c>
      <c r="C8" s="25" t="s">
        <v>4</v>
      </c>
      <c r="D8" s="25">
        <v>1</v>
      </c>
      <c r="E8" s="70"/>
      <c r="F8" s="76"/>
      <c r="G8" s="88"/>
      <c r="H8" s="77"/>
      <c r="I8" s="58"/>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row>
    <row r="9" spans="1:145" s="7" customFormat="1" ht="15" customHeight="1" x14ac:dyDescent="0.2">
      <c r="A9" s="205" t="s">
        <v>6</v>
      </c>
      <c r="B9" s="206"/>
      <c r="C9" s="206"/>
      <c r="D9" s="206"/>
      <c r="E9" s="206"/>
      <c r="F9" s="207"/>
      <c r="G9" s="87"/>
      <c r="H9" s="77"/>
      <c r="I9" s="58"/>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row>
    <row r="10" spans="1:145" s="3" customFormat="1" ht="29.25" customHeight="1" x14ac:dyDescent="0.2">
      <c r="A10" s="23">
        <f>A8+1</f>
        <v>4</v>
      </c>
      <c r="B10" s="136" t="s">
        <v>76</v>
      </c>
      <c r="C10" s="25" t="s">
        <v>20</v>
      </c>
      <c r="D10" s="137">
        <v>20</v>
      </c>
      <c r="E10" s="71"/>
      <c r="F10" s="76"/>
      <c r="G10" s="88"/>
      <c r="H10" s="77"/>
      <c r="I10" s="58"/>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row>
    <row r="11" spans="1:145" s="7" customFormat="1" ht="12.75" x14ac:dyDescent="0.2">
      <c r="A11" s="23">
        <f>A10+1</f>
        <v>5</v>
      </c>
      <c r="B11" s="26" t="s">
        <v>90</v>
      </c>
      <c r="C11" s="25" t="s">
        <v>4</v>
      </c>
      <c r="D11" s="66">
        <v>1</v>
      </c>
      <c r="E11" s="71"/>
      <c r="F11" s="76"/>
      <c r="G11" s="88"/>
      <c r="H11" s="77"/>
      <c r="I11" s="58"/>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row>
    <row r="12" spans="1:145" s="7" customFormat="1" ht="54.75" customHeight="1" x14ac:dyDescent="0.2">
      <c r="A12" s="23">
        <f>A11+1</f>
        <v>6</v>
      </c>
      <c r="B12" s="119" t="s">
        <v>74</v>
      </c>
      <c r="C12" s="25" t="s">
        <v>4</v>
      </c>
      <c r="D12" s="25">
        <v>1</v>
      </c>
      <c r="E12" s="71"/>
      <c r="F12" s="76"/>
      <c r="G12" s="88"/>
      <c r="H12" s="77"/>
      <c r="I12" s="58"/>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row>
    <row r="13" spans="1:145" s="7" customFormat="1" ht="15" customHeight="1" x14ac:dyDescent="0.2">
      <c r="A13" s="205" t="s">
        <v>7</v>
      </c>
      <c r="B13" s="206"/>
      <c r="C13" s="206"/>
      <c r="D13" s="206"/>
      <c r="E13" s="206"/>
      <c r="F13" s="207"/>
      <c r="G13" s="87"/>
      <c r="H13" s="77"/>
      <c r="I13" s="58"/>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row>
    <row r="14" spans="1:145" s="7" customFormat="1" ht="51" x14ac:dyDescent="0.2">
      <c r="A14" s="23">
        <f>A12+1</f>
        <v>7</v>
      </c>
      <c r="B14" s="26" t="s">
        <v>21</v>
      </c>
      <c r="C14" s="25" t="s">
        <v>1</v>
      </c>
      <c r="D14" s="66">
        <v>363</v>
      </c>
      <c r="E14" s="71"/>
      <c r="F14" s="76"/>
      <c r="G14" s="88"/>
      <c r="H14" s="77"/>
      <c r="I14" s="58"/>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row>
    <row r="15" spans="1:145" s="3" customFormat="1" ht="51" x14ac:dyDescent="0.2">
      <c r="A15" s="23">
        <f t="shared" ref="A15:A20" si="0">A14+1</f>
        <v>8</v>
      </c>
      <c r="B15" s="26" t="s">
        <v>81</v>
      </c>
      <c r="C15" s="138" t="s">
        <v>1</v>
      </c>
      <c r="D15" s="137">
        <v>40565</v>
      </c>
      <c r="E15" s="71"/>
      <c r="F15" s="76"/>
      <c r="G15" s="88"/>
      <c r="H15" s="77"/>
      <c r="I15" s="58"/>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row>
    <row r="16" spans="1:145" s="7" customFormat="1" ht="25.5" x14ac:dyDescent="0.2">
      <c r="A16" s="23">
        <f t="shared" si="0"/>
        <v>9</v>
      </c>
      <c r="B16" s="26" t="s">
        <v>82</v>
      </c>
      <c r="C16" s="25" t="s">
        <v>1</v>
      </c>
      <c r="D16" s="66">
        <v>2556</v>
      </c>
      <c r="E16" s="71"/>
      <c r="F16" s="76"/>
      <c r="G16" s="88"/>
      <c r="H16" s="77"/>
      <c r="I16" s="58"/>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row>
    <row r="17" spans="1:138" s="7" customFormat="1" ht="12.75" x14ac:dyDescent="0.2">
      <c r="A17" s="20">
        <f t="shared" si="0"/>
        <v>10</v>
      </c>
      <c r="B17" s="9" t="s">
        <v>75</v>
      </c>
      <c r="C17" s="14" t="s">
        <v>1</v>
      </c>
      <c r="D17" s="66">
        <f>SUM(D14:D16)</f>
        <v>43484</v>
      </c>
      <c r="E17" s="72"/>
      <c r="F17" s="76"/>
      <c r="G17" s="88"/>
      <c r="H17" s="77"/>
      <c r="I17" s="58"/>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row>
    <row r="18" spans="1:138" s="7" customFormat="1" ht="12.75" x14ac:dyDescent="0.2">
      <c r="A18" s="20">
        <f t="shared" si="0"/>
        <v>11</v>
      </c>
      <c r="B18" s="9" t="s">
        <v>19</v>
      </c>
      <c r="C18" s="14" t="s">
        <v>1</v>
      </c>
      <c r="D18" s="66">
        <f>SUM(D14:D16)</f>
        <v>43484</v>
      </c>
      <c r="E18" s="72"/>
      <c r="F18" s="76"/>
      <c r="G18" s="88"/>
      <c r="H18" s="77"/>
      <c r="I18" s="58"/>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row>
    <row r="19" spans="1:138" s="106" customFormat="1" ht="38.25" x14ac:dyDescent="0.2">
      <c r="A19" s="64">
        <f t="shared" si="0"/>
        <v>12</v>
      </c>
      <c r="B19" s="63" t="s">
        <v>91</v>
      </c>
      <c r="C19" s="64" t="s">
        <v>92</v>
      </c>
      <c r="D19" s="101">
        <f>SUM(D14:D15)*0.1</f>
        <v>4092.8</v>
      </c>
      <c r="E19" s="102"/>
      <c r="F19" s="102"/>
      <c r="G19" s="103"/>
      <c r="H19" s="65"/>
      <c r="I19" s="104"/>
      <c r="J19" s="103"/>
      <c r="K19" s="105"/>
      <c r="L19" s="105"/>
      <c r="M19" s="105"/>
      <c r="N19" s="105"/>
      <c r="O19" s="105"/>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4"/>
      <c r="DV19" s="104"/>
      <c r="DW19" s="104"/>
      <c r="DX19" s="104"/>
      <c r="DY19" s="104"/>
    </row>
    <row r="20" spans="1:138" s="113" customFormat="1" ht="25.5" x14ac:dyDescent="0.2">
      <c r="A20" s="64">
        <f t="shared" si="0"/>
        <v>13</v>
      </c>
      <c r="B20" s="110" t="s">
        <v>94</v>
      </c>
      <c r="C20" s="107" t="s">
        <v>4</v>
      </c>
      <c r="D20" s="107">
        <v>1</v>
      </c>
      <c r="E20" s="102"/>
      <c r="F20" s="102"/>
      <c r="G20" s="111"/>
      <c r="H20" s="112"/>
      <c r="I20" s="111"/>
      <c r="J20" s="103"/>
      <c r="K20" s="105"/>
      <c r="L20" s="105"/>
      <c r="M20" s="105"/>
      <c r="N20" s="105"/>
      <c r="O20" s="105"/>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1"/>
      <c r="BU20" s="111"/>
      <c r="BV20" s="111"/>
      <c r="BW20" s="111"/>
      <c r="BX20" s="111"/>
      <c r="BY20" s="111"/>
      <c r="BZ20" s="111"/>
      <c r="CA20" s="111"/>
      <c r="CB20" s="111"/>
      <c r="CC20" s="111"/>
      <c r="CD20" s="111"/>
      <c r="CE20" s="111"/>
      <c r="CF20" s="111"/>
      <c r="CG20" s="111"/>
      <c r="CH20" s="111"/>
      <c r="CI20" s="111"/>
      <c r="CJ20" s="111"/>
      <c r="CK20" s="111"/>
      <c r="CL20" s="111"/>
      <c r="CM20" s="111"/>
      <c r="CN20" s="111"/>
      <c r="CO20" s="111"/>
      <c r="CP20" s="111"/>
      <c r="CQ20" s="111"/>
      <c r="CR20" s="111"/>
      <c r="CS20" s="111"/>
      <c r="CT20" s="111"/>
      <c r="CU20" s="111"/>
      <c r="CV20" s="111"/>
      <c r="CW20" s="111"/>
      <c r="CX20" s="111"/>
      <c r="CY20" s="111"/>
      <c r="CZ20" s="111"/>
      <c r="DA20" s="111"/>
      <c r="DB20" s="111"/>
      <c r="DC20" s="111"/>
      <c r="DD20" s="111"/>
      <c r="DE20" s="111"/>
      <c r="DF20" s="111"/>
      <c r="DG20" s="111"/>
      <c r="DH20" s="111"/>
      <c r="DI20" s="111"/>
      <c r="DJ20" s="111"/>
      <c r="DK20" s="111"/>
      <c r="DL20" s="111"/>
      <c r="DM20" s="111"/>
      <c r="DN20" s="111"/>
      <c r="DO20" s="111"/>
      <c r="DP20" s="111"/>
      <c r="DQ20" s="111"/>
      <c r="DR20" s="111"/>
      <c r="DS20" s="111"/>
      <c r="DT20" s="111"/>
      <c r="DU20" s="111"/>
      <c r="DV20" s="111"/>
      <c r="DW20" s="111"/>
      <c r="DX20" s="111"/>
      <c r="DY20" s="111"/>
      <c r="DZ20" s="111"/>
      <c r="EA20" s="111"/>
      <c r="EB20" s="111"/>
      <c r="EC20" s="111"/>
      <c r="ED20" s="111"/>
      <c r="EE20" s="111"/>
      <c r="EF20" s="111"/>
    </row>
    <row r="21" spans="1:138" s="7" customFormat="1" ht="15" customHeight="1" x14ac:dyDescent="0.2">
      <c r="A21" s="205" t="s">
        <v>8</v>
      </c>
      <c r="B21" s="206"/>
      <c r="C21" s="206"/>
      <c r="D21" s="206"/>
      <c r="E21" s="206"/>
      <c r="F21" s="207"/>
      <c r="G21" s="87"/>
      <c r="H21" s="77"/>
      <c r="I21" s="58"/>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row>
    <row r="22" spans="1:138" ht="15" customHeight="1" x14ac:dyDescent="0.2">
      <c r="A22" s="23">
        <f>A20+1</f>
        <v>14</v>
      </c>
      <c r="B22" s="26" t="s">
        <v>83</v>
      </c>
      <c r="C22" s="25" t="s">
        <v>2</v>
      </c>
      <c r="D22" s="25">
        <v>14</v>
      </c>
      <c r="E22" s="71"/>
      <c r="F22" s="76"/>
      <c r="G22" s="88"/>
      <c r="I22" s="58"/>
      <c r="M22" s="5"/>
      <c r="N22" s="5"/>
    </row>
    <row r="23" spans="1:138" s="106" customFormat="1" ht="12.75" x14ac:dyDescent="0.2">
      <c r="A23" s="64">
        <f>A22+1</f>
        <v>15</v>
      </c>
      <c r="B23" s="63" t="s">
        <v>68</v>
      </c>
      <c r="C23" s="64" t="s">
        <v>2</v>
      </c>
      <c r="D23" s="64"/>
      <c r="E23" s="139"/>
      <c r="F23" s="139"/>
      <c r="G23" s="108"/>
      <c r="H23" s="104"/>
      <c r="I23" s="104"/>
      <c r="J23" s="103"/>
      <c r="K23" s="105"/>
      <c r="L23" s="105"/>
      <c r="M23" s="105"/>
      <c r="N23" s="105"/>
      <c r="O23" s="105"/>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4"/>
      <c r="DV23" s="104"/>
      <c r="DW23" s="104"/>
      <c r="DX23" s="104"/>
      <c r="DY23" s="104"/>
      <c r="DZ23" s="104"/>
    </row>
    <row r="24" spans="1:138" s="106" customFormat="1" ht="12.75" x14ac:dyDescent="0.2">
      <c r="A24" s="64">
        <f>A23+1</f>
        <v>16</v>
      </c>
      <c r="B24" s="63" t="s">
        <v>93</v>
      </c>
      <c r="C24" s="64" t="s">
        <v>2</v>
      </c>
      <c r="D24" s="64">
        <v>1</v>
      </c>
      <c r="E24" s="139"/>
      <c r="F24" s="139"/>
      <c r="G24" s="109"/>
      <c r="H24" s="104"/>
      <c r="I24" s="104"/>
      <c r="J24" s="103"/>
      <c r="K24" s="105"/>
      <c r="L24" s="105"/>
      <c r="M24" s="105"/>
      <c r="N24" s="105"/>
      <c r="O24" s="105"/>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4"/>
      <c r="DV24" s="104"/>
      <c r="DW24" s="104"/>
      <c r="DX24" s="104"/>
      <c r="DY24" s="104"/>
      <c r="DZ24" s="104"/>
      <c r="EA24" s="104"/>
      <c r="EB24" s="104"/>
      <c r="EC24" s="104"/>
      <c r="ED24" s="104"/>
      <c r="EE24" s="104"/>
      <c r="EF24" s="104"/>
    </row>
    <row r="25" spans="1:138" ht="38.25" x14ac:dyDescent="0.2">
      <c r="A25" s="23">
        <f>A24+1</f>
        <v>17</v>
      </c>
      <c r="B25" s="26" t="s">
        <v>79</v>
      </c>
      <c r="C25" s="25" t="s">
        <v>2</v>
      </c>
      <c r="D25" s="25">
        <v>6</v>
      </c>
      <c r="E25" s="71"/>
      <c r="F25" s="76"/>
      <c r="G25" s="88"/>
      <c r="I25" s="58"/>
    </row>
    <row r="26" spans="1:138" s="7" customFormat="1" ht="12.75" x14ac:dyDescent="0.2">
      <c r="A26" s="23">
        <f>A25+1</f>
        <v>18</v>
      </c>
      <c r="B26" s="26" t="s">
        <v>84</v>
      </c>
      <c r="C26" s="25" t="s">
        <v>2</v>
      </c>
      <c r="D26" s="25">
        <v>32</v>
      </c>
      <c r="E26" s="71"/>
      <c r="F26" s="76"/>
      <c r="G26" s="88"/>
      <c r="H26" s="77"/>
      <c r="I26" s="58"/>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row>
    <row r="27" spans="1:138" s="7" customFormat="1" ht="15" customHeight="1" x14ac:dyDescent="0.2">
      <c r="A27" s="205" t="s">
        <v>111</v>
      </c>
      <c r="B27" s="206"/>
      <c r="C27" s="206"/>
      <c r="D27" s="206"/>
      <c r="E27" s="206"/>
      <c r="F27" s="207"/>
      <c r="G27" s="87"/>
      <c r="H27" s="77"/>
      <c r="I27" s="58"/>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row>
    <row r="28" spans="1:138" s="116" customFormat="1" ht="51" x14ac:dyDescent="0.2">
      <c r="A28" s="64">
        <f>A26+1</f>
        <v>19</v>
      </c>
      <c r="B28" s="140" t="s">
        <v>108</v>
      </c>
      <c r="C28" s="64" t="s">
        <v>2</v>
      </c>
      <c r="D28" s="64">
        <v>1</v>
      </c>
      <c r="E28" s="140"/>
      <c r="F28" s="140"/>
      <c r="G28" s="104"/>
      <c r="H28" s="135"/>
      <c r="I28" s="104"/>
      <c r="J28" s="103"/>
      <c r="K28" s="105"/>
      <c r="L28" s="105"/>
      <c r="M28" s="105"/>
      <c r="N28" s="105"/>
      <c r="O28" s="10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c r="CF28" s="115"/>
      <c r="CG28" s="115"/>
      <c r="CH28" s="115"/>
      <c r="CI28" s="115"/>
      <c r="CJ28" s="115"/>
      <c r="CK28" s="115"/>
      <c r="CL28" s="115"/>
      <c r="CM28" s="115"/>
      <c r="CN28" s="115"/>
      <c r="CO28" s="115"/>
      <c r="CP28" s="115"/>
      <c r="CQ28" s="115"/>
      <c r="CR28" s="115"/>
      <c r="CS28" s="115"/>
      <c r="CT28" s="115"/>
      <c r="CU28" s="115"/>
      <c r="CV28" s="115"/>
      <c r="CW28" s="115"/>
      <c r="CX28" s="115"/>
      <c r="CY28" s="115"/>
      <c r="CZ28" s="115"/>
      <c r="DA28" s="115"/>
      <c r="DB28" s="115"/>
      <c r="DC28" s="115"/>
      <c r="DD28" s="115"/>
      <c r="DE28" s="115"/>
      <c r="DF28" s="115"/>
      <c r="DG28" s="115"/>
      <c r="DH28" s="115"/>
      <c r="DI28" s="115"/>
      <c r="DJ28" s="115"/>
      <c r="DK28" s="115"/>
      <c r="DL28" s="115"/>
      <c r="DM28" s="115"/>
      <c r="DN28" s="115"/>
      <c r="DO28" s="115"/>
      <c r="DP28" s="115"/>
      <c r="DQ28" s="115"/>
      <c r="DR28" s="115"/>
      <c r="DS28" s="115"/>
      <c r="DT28" s="115"/>
      <c r="DU28" s="115"/>
      <c r="DV28" s="115"/>
    </row>
    <row r="29" spans="1:138" s="106" customFormat="1" ht="12.75" x14ac:dyDescent="0.2">
      <c r="A29" s="64">
        <f>A28+1</f>
        <v>20</v>
      </c>
      <c r="B29" s="110" t="s">
        <v>109</v>
      </c>
      <c r="C29" s="107" t="s">
        <v>2</v>
      </c>
      <c r="D29" s="107">
        <v>1</v>
      </c>
      <c r="E29" s="102"/>
      <c r="F29" s="102"/>
      <c r="G29" s="109"/>
      <c r="H29" s="104"/>
      <c r="I29" s="104"/>
      <c r="J29" s="103"/>
      <c r="K29" s="105"/>
      <c r="L29" s="105"/>
      <c r="M29" s="105"/>
      <c r="N29" s="105"/>
      <c r="O29" s="105"/>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row>
    <row r="30" spans="1:138" s="106" customFormat="1" ht="25.5" x14ac:dyDescent="0.2">
      <c r="A30" s="64">
        <f>A29+1</f>
        <v>21</v>
      </c>
      <c r="B30" s="63" t="s">
        <v>110</v>
      </c>
      <c r="C30" s="107" t="s">
        <v>2</v>
      </c>
      <c r="D30" s="107">
        <v>1</v>
      </c>
      <c r="E30" s="102"/>
      <c r="F30" s="102"/>
      <c r="G30" s="104"/>
      <c r="H30" s="104"/>
      <c r="I30" s="104"/>
      <c r="J30" s="103"/>
      <c r="K30" s="105"/>
      <c r="L30" s="105"/>
      <c r="M30" s="105"/>
      <c r="N30" s="105"/>
      <c r="O30" s="105"/>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c r="BS30" s="104"/>
      <c r="BT30" s="104"/>
      <c r="BU30" s="104"/>
      <c r="BV30" s="104"/>
      <c r="BW30" s="104"/>
      <c r="BX30" s="104"/>
      <c r="BY30" s="104"/>
      <c r="BZ30" s="104"/>
      <c r="CA30" s="104"/>
      <c r="CB30" s="104"/>
      <c r="CC30" s="104"/>
      <c r="CD30" s="104"/>
      <c r="CE30" s="104"/>
      <c r="CF30" s="104"/>
      <c r="CG30" s="104"/>
      <c r="CH30" s="104"/>
      <c r="CI30" s="104"/>
      <c r="CJ30" s="104"/>
      <c r="CK30" s="104"/>
      <c r="CL30" s="104"/>
      <c r="CM30" s="104"/>
      <c r="CN30" s="104"/>
      <c r="CO30" s="104"/>
      <c r="CP30" s="104"/>
      <c r="CQ30" s="104"/>
      <c r="CR30" s="104"/>
      <c r="CS30" s="104"/>
      <c r="CT30" s="104"/>
      <c r="CU30" s="104"/>
      <c r="CV30" s="104"/>
      <c r="CW30" s="104"/>
      <c r="CX30" s="104"/>
      <c r="CY30" s="104"/>
      <c r="CZ30" s="104"/>
      <c r="DA30" s="104"/>
      <c r="DB30" s="104"/>
      <c r="DC30" s="104"/>
      <c r="DD30" s="104"/>
      <c r="DE30" s="104"/>
      <c r="DF30" s="104"/>
      <c r="DG30" s="104"/>
      <c r="DH30" s="104"/>
      <c r="DI30" s="104"/>
      <c r="DJ30" s="104"/>
      <c r="DK30" s="104"/>
      <c r="DL30" s="104"/>
      <c r="DM30" s="104"/>
      <c r="DN30" s="104"/>
      <c r="DO30" s="104"/>
      <c r="DP30" s="104"/>
      <c r="DQ30" s="104"/>
      <c r="DR30" s="104"/>
      <c r="DS30" s="104"/>
      <c r="DT30" s="104"/>
      <c r="DU30" s="104"/>
      <c r="DV30" s="104"/>
    </row>
    <row r="31" spans="1:138" s="118" customFormat="1" ht="51" x14ac:dyDescent="0.2">
      <c r="A31" s="64">
        <f>A32+1</f>
        <v>23</v>
      </c>
      <c r="B31" s="63" t="s">
        <v>112</v>
      </c>
      <c r="C31" s="107" t="s">
        <v>4</v>
      </c>
      <c r="D31" s="107">
        <v>1</v>
      </c>
      <c r="E31" s="102"/>
      <c r="F31" s="102"/>
      <c r="G31" s="117"/>
      <c r="H31" s="119"/>
      <c r="I31" s="104"/>
      <c r="J31" s="103"/>
      <c r="K31" s="105"/>
      <c r="L31" s="105"/>
      <c r="M31" s="105"/>
      <c r="N31" s="105"/>
      <c r="O31" s="105"/>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4"/>
      <c r="CN31" s="104"/>
      <c r="CO31" s="104"/>
      <c r="CP31" s="104"/>
      <c r="CQ31" s="104"/>
      <c r="CR31" s="104"/>
      <c r="CS31" s="104"/>
      <c r="CT31" s="104"/>
      <c r="CU31" s="104"/>
      <c r="CV31" s="104"/>
      <c r="CW31" s="104"/>
      <c r="CX31" s="104"/>
      <c r="CY31" s="104"/>
      <c r="CZ31" s="104"/>
      <c r="DA31" s="104"/>
      <c r="DB31" s="104"/>
      <c r="DC31" s="104"/>
      <c r="DD31" s="104"/>
      <c r="DE31" s="104"/>
      <c r="DF31" s="104"/>
      <c r="DG31" s="104"/>
      <c r="DH31" s="104"/>
      <c r="DI31" s="104"/>
      <c r="DJ31" s="104"/>
      <c r="DK31" s="104"/>
      <c r="DL31" s="104"/>
      <c r="DM31" s="104"/>
      <c r="DN31" s="104"/>
      <c r="DO31" s="104"/>
      <c r="DP31" s="104"/>
      <c r="DQ31" s="104"/>
      <c r="DR31" s="104"/>
      <c r="DS31" s="104"/>
      <c r="DT31" s="104"/>
      <c r="DU31" s="104"/>
    </row>
    <row r="32" spans="1:138" s="104" customFormat="1" ht="63.75" x14ac:dyDescent="0.2">
      <c r="A32" s="64">
        <f>A30+1</f>
        <v>22</v>
      </c>
      <c r="B32" s="26" t="s">
        <v>87</v>
      </c>
      <c r="C32" s="64" t="s">
        <v>4</v>
      </c>
      <c r="D32" s="64">
        <v>1</v>
      </c>
      <c r="E32" s="139"/>
      <c r="F32" s="139"/>
      <c r="G32" s="109"/>
      <c r="H32" s="111"/>
      <c r="J32" s="103"/>
      <c r="K32" s="105"/>
      <c r="L32" s="105"/>
      <c r="M32" s="105"/>
      <c r="N32" s="105"/>
      <c r="O32" s="105"/>
    </row>
    <row r="33" spans="1:137" s="3" customFormat="1" ht="25.5" x14ac:dyDescent="0.2">
      <c r="A33" s="23">
        <f>A32+1</f>
        <v>23</v>
      </c>
      <c r="B33" s="26" t="s">
        <v>88</v>
      </c>
      <c r="C33" s="25" t="s">
        <v>20</v>
      </c>
      <c r="D33" s="25">
        <v>1340</v>
      </c>
      <c r="E33" s="71"/>
      <c r="F33" s="76"/>
      <c r="G33" s="88"/>
      <c r="H33" s="77"/>
      <c r="I33" s="58"/>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row>
    <row r="34" spans="1:137" s="7" customFormat="1" ht="38.25" x14ac:dyDescent="0.2">
      <c r="A34" s="23">
        <f>A33+1</f>
        <v>24</v>
      </c>
      <c r="B34" s="26" t="s">
        <v>89</v>
      </c>
      <c r="C34" s="25" t="s">
        <v>1</v>
      </c>
      <c r="D34" s="25">
        <v>448</v>
      </c>
      <c r="E34" s="71"/>
      <c r="F34" s="76"/>
      <c r="G34" s="88"/>
      <c r="H34" s="77"/>
      <c r="I34" s="58"/>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row>
    <row r="35" spans="1:137" ht="12.75" x14ac:dyDescent="0.2">
      <c r="A35" s="211" t="s">
        <v>85</v>
      </c>
      <c r="B35" s="212"/>
      <c r="C35" s="212"/>
      <c r="D35" s="212"/>
      <c r="E35" s="212"/>
      <c r="F35" s="213"/>
      <c r="G35" s="87"/>
      <c r="H35" s="120"/>
      <c r="I35" s="58"/>
    </row>
    <row r="36" spans="1:137" s="6" customFormat="1" ht="12.75" x14ac:dyDescent="0.2">
      <c r="A36" s="23">
        <f>A34+1</f>
        <v>25</v>
      </c>
      <c r="B36" s="62" t="s">
        <v>86</v>
      </c>
      <c r="C36" s="61" t="s">
        <v>4</v>
      </c>
      <c r="D36" s="61">
        <v>1</v>
      </c>
      <c r="E36" s="71"/>
      <c r="F36" s="76"/>
      <c r="G36" s="88"/>
      <c r="H36" s="120"/>
      <c r="I36" s="58"/>
    </row>
    <row r="37" spans="1:137" s="7" customFormat="1" ht="15" customHeight="1" x14ac:dyDescent="0.2">
      <c r="A37" s="211" t="s">
        <v>95</v>
      </c>
      <c r="B37" s="212"/>
      <c r="C37" s="212"/>
      <c r="D37" s="212"/>
      <c r="E37" s="212"/>
      <c r="F37" s="213"/>
      <c r="G37" s="87"/>
      <c r="H37" s="77"/>
      <c r="I37" s="58"/>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row>
    <row r="38" spans="1:137" s="106" customFormat="1" ht="25.5" x14ac:dyDescent="0.2">
      <c r="A38" s="64">
        <f>A36+1</f>
        <v>26</v>
      </c>
      <c r="B38" s="63" t="s">
        <v>115</v>
      </c>
      <c r="C38" s="64" t="s">
        <v>1</v>
      </c>
      <c r="D38" s="64">
        <v>0</v>
      </c>
      <c r="E38" s="102"/>
      <c r="F38" s="102"/>
      <c r="G38" s="104"/>
      <c r="H38" s="104"/>
      <c r="I38" s="104"/>
      <c r="J38" s="103"/>
      <c r="K38" s="105"/>
      <c r="L38" s="105"/>
      <c r="M38" s="105"/>
      <c r="N38" s="105"/>
      <c r="O38" s="105"/>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104"/>
      <c r="BX38" s="104"/>
      <c r="BY38" s="104"/>
      <c r="BZ38" s="104"/>
      <c r="CA38" s="104"/>
      <c r="CB38" s="104"/>
      <c r="CC38" s="104"/>
      <c r="CD38" s="104"/>
      <c r="CE38" s="104"/>
      <c r="CF38" s="104"/>
      <c r="CG38" s="104"/>
      <c r="CH38" s="104"/>
      <c r="CI38" s="104"/>
      <c r="CJ38" s="104"/>
      <c r="CK38" s="104"/>
      <c r="CL38" s="104"/>
      <c r="CM38" s="104"/>
      <c r="CN38" s="104"/>
      <c r="CO38" s="104"/>
      <c r="CP38" s="104"/>
      <c r="CQ38" s="104"/>
      <c r="CR38" s="104"/>
      <c r="CS38" s="104"/>
      <c r="CT38" s="104"/>
      <c r="CU38" s="104"/>
      <c r="CV38" s="104"/>
      <c r="CW38" s="104"/>
      <c r="CX38" s="104"/>
      <c r="CY38" s="104"/>
      <c r="CZ38" s="104"/>
      <c r="DA38" s="104"/>
      <c r="DB38" s="104"/>
      <c r="DC38" s="104"/>
      <c r="DD38" s="104"/>
      <c r="DE38" s="104"/>
      <c r="DF38" s="104"/>
      <c r="DG38" s="104"/>
      <c r="DH38" s="104"/>
      <c r="DI38" s="104"/>
      <c r="DJ38" s="104"/>
      <c r="DK38" s="104"/>
      <c r="DL38" s="104"/>
      <c r="DM38" s="104"/>
      <c r="DN38" s="104"/>
      <c r="DO38" s="104"/>
      <c r="DP38" s="104"/>
      <c r="DQ38" s="104"/>
      <c r="DR38" s="104"/>
      <c r="DS38" s="104"/>
      <c r="DT38" s="104"/>
      <c r="DU38" s="104"/>
      <c r="DV38" s="104"/>
      <c r="DW38" s="104"/>
      <c r="DX38" s="104"/>
      <c r="DY38" s="104"/>
      <c r="DZ38" s="104"/>
      <c r="EA38" s="104"/>
      <c r="EB38" s="104"/>
      <c r="EC38" s="104"/>
      <c r="ED38" s="104"/>
      <c r="EE38" s="104"/>
      <c r="EF38" s="104"/>
    </row>
    <row r="39" spans="1:137" s="106" customFormat="1" ht="25.5" x14ac:dyDescent="0.2">
      <c r="A39" s="64">
        <f>A38+1</f>
        <v>27</v>
      </c>
      <c r="B39" s="63" t="s">
        <v>116</v>
      </c>
      <c r="C39" s="64" t="s">
        <v>1</v>
      </c>
      <c r="D39" s="64">
        <v>220</v>
      </c>
      <c r="E39" s="102"/>
      <c r="F39" s="102"/>
      <c r="G39" s="104"/>
      <c r="H39" s="104"/>
      <c r="I39" s="104"/>
      <c r="J39" s="103"/>
      <c r="K39" s="105"/>
      <c r="L39" s="105"/>
      <c r="M39" s="105"/>
      <c r="N39" s="105"/>
      <c r="O39" s="105"/>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4"/>
      <c r="BR39" s="104"/>
      <c r="BS39" s="104"/>
      <c r="BT39" s="104"/>
      <c r="BU39" s="104"/>
      <c r="BV39" s="104"/>
      <c r="BW39" s="104"/>
      <c r="BX39" s="104"/>
      <c r="BY39" s="104"/>
      <c r="BZ39" s="104"/>
      <c r="CA39" s="104"/>
      <c r="CB39" s="104"/>
      <c r="CC39" s="104"/>
      <c r="CD39" s="104"/>
      <c r="CE39" s="104"/>
      <c r="CF39" s="104"/>
      <c r="CG39" s="104"/>
      <c r="CH39" s="104"/>
      <c r="CI39" s="104"/>
      <c r="CJ39" s="104"/>
      <c r="CK39" s="104"/>
      <c r="CL39" s="104"/>
      <c r="CM39" s="104"/>
      <c r="CN39" s="104"/>
      <c r="CO39" s="104"/>
      <c r="CP39" s="104"/>
      <c r="CQ39" s="104"/>
      <c r="CR39" s="104"/>
      <c r="CS39" s="104"/>
      <c r="CT39" s="104"/>
      <c r="CU39" s="104"/>
      <c r="CV39" s="104"/>
      <c r="CW39" s="104"/>
      <c r="CX39" s="104"/>
      <c r="CY39" s="104"/>
      <c r="CZ39" s="104"/>
      <c r="DA39" s="104"/>
      <c r="DB39" s="104"/>
      <c r="DC39" s="104"/>
      <c r="DD39" s="104"/>
      <c r="DE39" s="104"/>
      <c r="DF39" s="104"/>
      <c r="DG39" s="104"/>
      <c r="DH39" s="104"/>
      <c r="DI39" s="104"/>
      <c r="DJ39" s="104"/>
      <c r="DK39" s="104"/>
      <c r="DL39" s="104"/>
      <c r="DM39" s="104"/>
      <c r="DN39" s="104"/>
      <c r="DO39" s="104"/>
      <c r="DP39" s="104"/>
      <c r="DQ39" s="104"/>
      <c r="DR39" s="104"/>
      <c r="DS39" s="104"/>
      <c r="DT39" s="104"/>
      <c r="DU39" s="104"/>
      <c r="DV39" s="104"/>
      <c r="DW39" s="104"/>
      <c r="DX39" s="104"/>
      <c r="DY39" s="104"/>
      <c r="DZ39" s="104"/>
      <c r="EA39" s="104"/>
      <c r="EB39" s="104"/>
      <c r="EC39" s="104"/>
      <c r="ED39" s="104"/>
      <c r="EE39" s="104"/>
      <c r="EF39" s="104"/>
    </row>
    <row r="40" spans="1:137" s="7" customFormat="1" ht="60" customHeight="1" x14ac:dyDescent="0.2">
      <c r="A40" s="20">
        <f>A39+1</f>
        <v>28</v>
      </c>
      <c r="B40" s="98" t="s">
        <v>77</v>
      </c>
      <c r="C40" s="15" t="s">
        <v>1</v>
      </c>
      <c r="D40" s="97">
        <v>0</v>
      </c>
      <c r="E40" s="99"/>
      <c r="F40" s="100"/>
      <c r="G40" s="88"/>
      <c r="H40" s="77"/>
      <c r="I40" s="58"/>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row>
    <row r="41" spans="1:137" s="106" customFormat="1" ht="12.75" x14ac:dyDescent="0.2">
      <c r="A41" s="104"/>
      <c r="B41" s="104"/>
      <c r="C41" s="104"/>
      <c r="D41" s="104"/>
      <c r="E41" s="104"/>
      <c r="F41" s="104"/>
      <c r="G41" s="104"/>
      <c r="H41" s="104"/>
      <c r="I41" s="104"/>
      <c r="J41" s="103"/>
      <c r="K41" s="105"/>
      <c r="L41" s="105"/>
      <c r="M41" s="105"/>
      <c r="N41" s="105"/>
      <c r="O41" s="105"/>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4"/>
      <c r="DV41" s="104"/>
      <c r="DW41" s="104"/>
      <c r="DX41" s="104"/>
      <c r="DY41" s="104"/>
      <c r="DZ41" s="104"/>
      <c r="EA41" s="104"/>
      <c r="EB41" s="104"/>
      <c r="EC41" s="104"/>
      <c r="ED41" s="104"/>
      <c r="EE41" s="104"/>
      <c r="EF41" s="104"/>
      <c r="EG41" s="104"/>
    </row>
    <row r="42" spans="1:137" s="106" customFormat="1" ht="12.75" x14ac:dyDescent="0.2">
      <c r="A42" s="104"/>
      <c r="B42" s="104"/>
      <c r="C42" s="104"/>
      <c r="D42" s="104"/>
      <c r="E42" s="104"/>
      <c r="F42" s="104"/>
      <c r="G42" s="104"/>
      <c r="H42" s="104"/>
      <c r="I42" s="104"/>
      <c r="J42" s="103"/>
      <c r="K42" s="105"/>
      <c r="L42" s="105"/>
      <c r="M42" s="105"/>
      <c r="N42" s="105"/>
      <c r="O42" s="105"/>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4"/>
      <c r="DV42" s="104"/>
      <c r="DW42" s="104"/>
      <c r="DX42" s="104"/>
      <c r="DY42" s="104"/>
      <c r="DZ42" s="104"/>
      <c r="EA42" s="104"/>
      <c r="EB42" s="104"/>
      <c r="EC42" s="104"/>
      <c r="ED42" s="104"/>
      <c r="EE42" s="104"/>
      <c r="EF42" s="104"/>
      <c r="EG42" s="104"/>
    </row>
    <row r="43" spans="1:137" s="106" customFormat="1" x14ac:dyDescent="0.2">
      <c r="A43" s="121"/>
      <c r="B43" s="122" t="s">
        <v>97</v>
      </c>
      <c r="C43" s="123" t="s">
        <v>98</v>
      </c>
      <c r="D43" s="124"/>
      <c r="E43" s="124"/>
      <c r="F43" s="124"/>
      <c r="G43" s="104"/>
      <c r="H43" s="104"/>
      <c r="I43" s="104"/>
      <c r="J43" s="103"/>
      <c r="K43" s="105"/>
      <c r="L43" s="105"/>
      <c r="M43" s="105"/>
      <c r="N43" s="105"/>
      <c r="O43" s="105"/>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4"/>
      <c r="DV43" s="104"/>
      <c r="DW43" s="104"/>
      <c r="DX43" s="104"/>
      <c r="DY43" s="104"/>
      <c r="DZ43" s="104"/>
      <c r="EA43" s="104"/>
      <c r="EB43" s="104"/>
      <c r="EC43" s="104"/>
      <c r="ED43" s="104"/>
      <c r="EE43" s="104"/>
      <c r="EF43" s="104"/>
      <c r="EG43" s="104"/>
    </row>
    <row r="44" spans="1:137" s="106" customFormat="1" x14ac:dyDescent="0.2">
      <c r="A44" s="121"/>
      <c r="B44" s="122" t="s">
        <v>99</v>
      </c>
      <c r="C44" s="121"/>
      <c r="D44" s="121"/>
      <c r="E44" s="121"/>
      <c r="F44" s="121"/>
      <c r="G44" s="104"/>
      <c r="H44" s="104"/>
      <c r="I44" s="104"/>
      <c r="J44" s="103"/>
      <c r="K44" s="105"/>
      <c r="L44" s="105"/>
      <c r="M44" s="105"/>
      <c r="N44" s="105"/>
      <c r="O44" s="105"/>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4"/>
      <c r="DV44" s="104"/>
      <c r="DW44" s="104"/>
      <c r="DX44" s="104"/>
      <c r="DY44" s="104"/>
      <c r="DZ44" s="104"/>
      <c r="EA44" s="104"/>
      <c r="EB44" s="104"/>
      <c r="EC44" s="104"/>
      <c r="ED44" s="104"/>
      <c r="EE44" s="104"/>
      <c r="EF44" s="104"/>
      <c r="EG44" s="104"/>
    </row>
    <row r="45" spans="1:137" s="106" customFormat="1" ht="12.75" x14ac:dyDescent="0.2">
      <c r="A45" s="104"/>
      <c r="B45" s="104"/>
      <c r="C45" s="104"/>
      <c r="D45" s="104"/>
      <c r="E45" s="104"/>
      <c r="F45" s="104"/>
      <c r="G45" s="104"/>
      <c r="H45" s="104"/>
      <c r="I45" s="104"/>
      <c r="J45" s="103"/>
      <c r="K45" s="105"/>
      <c r="L45" s="105"/>
      <c r="M45" s="105"/>
      <c r="N45" s="105"/>
      <c r="O45" s="105"/>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4"/>
      <c r="DV45" s="104"/>
      <c r="DW45" s="104"/>
      <c r="DX45" s="104"/>
      <c r="DY45" s="104"/>
      <c r="DZ45" s="104"/>
      <c r="EA45" s="104"/>
      <c r="EB45" s="104"/>
      <c r="EC45" s="104"/>
      <c r="ED45" s="104"/>
      <c r="EE45" s="104"/>
      <c r="EF45" s="104"/>
      <c r="EG45" s="104"/>
    </row>
    <row r="46" spans="1:137" s="106" customFormat="1" x14ac:dyDescent="0.2">
      <c r="A46" s="125" t="s">
        <v>100</v>
      </c>
      <c r="B46" s="121"/>
      <c r="C46" s="121"/>
      <c r="D46" s="121"/>
      <c r="E46" s="121"/>
      <c r="F46" s="121"/>
      <c r="G46" s="104"/>
      <c r="H46" s="126" t="s">
        <v>101</v>
      </c>
      <c r="I46" s="104"/>
      <c r="J46" s="103"/>
      <c r="K46" s="105"/>
      <c r="L46" s="105"/>
      <c r="M46" s="105"/>
      <c r="N46" s="105"/>
      <c r="O46" s="105"/>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4"/>
      <c r="DV46" s="104"/>
      <c r="DW46" s="104"/>
      <c r="DX46" s="104"/>
      <c r="DY46" s="104"/>
      <c r="DZ46" s="104"/>
      <c r="EA46" s="104"/>
      <c r="EB46" s="104"/>
      <c r="EC46" s="104"/>
      <c r="ED46" s="104"/>
      <c r="EE46" s="104"/>
      <c r="EF46" s="104"/>
      <c r="EG46" s="104"/>
    </row>
    <row r="47" spans="1:137" s="106" customFormat="1" ht="12.75" x14ac:dyDescent="0.2">
      <c r="A47" s="104"/>
      <c r="B47" s="104"/>
      <c r="C47" s="104"/>
      <c r="D47" s="104"/>
      <c r="E47" s="104"/>
      <c r="F47" s="104"/>
      <c r="G47" s="104"/>
      <c r="H47" s="126"/>
      <c r="I47" s="104"/>
      <c r="J47" s="103"/>
      <c r="K47" s="105"/>
      <c r="L47" s="105"/>
      <c r="M47" s="105"/>
      <c r="N47" s="105"/>
      <c r="O47" s="105"/>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4"/>
      <c r="DV47" s="104"/>
      <c r="DW47" s="104"/>
      <c r="DX47" s="104"/>
      <c r="DY47" s="104"/>
      <c r="DZ47" s="104"/>
      <c r="EA47" s="104"/>
      <c r="EB47" s="104"/>
      <c r="EC47" s="104"/>
      <c r="ED47" s="104"/>
      <c r="EE47" s="104"/>
      <c r="EF47" s="104"/>
      <c r="EG47" s="104"/>
    </row>
    <row r="48" spans="1:137" s="127" customFormat="1" ht="12.75" x14ac:dyDescent="0.2">
      <c r="A48" s="104" t="s">
        <v>102</v>
      </c>
      <c r="B48" s="104"/>
      <c r="C48" s="104"/>
      <c r="D48" s="104"/>
      <c r="E48" s="104"/>
      <c r="F48" s="104"/>
      <c r="G48" s="108"/>
      <c r="H48" s="126" t="s">
        <v>101</v>
      </c>
      <c r="I48" s="108"/>
      <c r="J48" s="103"/>
      <c r="K48" s="105"/>
      <c r="L48" s="105"/>
      <c r="M48" s="105"/>
      <c r="N48" s="105"/>
      <c r="O48" s="105"/>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8"/>
      <c r="BR48" s="108"/>
      <c r="BS48" s="108"/>
      <c r="BT48" s="108"/>
      <c r="BU48" s="108"/>
      <c r="BV48" s="108"/>
      <c r="BW48" s="108"/>
      <c r="BX48" s="108"/>
      <c r="BY48" s="108"/>
      <c r="BZ48" s="108"/>
      <c r="CA48" s="108"/>
      <c r="CB48" s="108"/>
      <c r="CC48" s="108"/>
      <c r="CD48" s="108"/>
      <c r="CE48" s="108"/>
      <c r="CF48" s="108"/>
      <c r="CG48" s="108"/>
      <c r="CH48" s="108"/>
      <c r="CI48" s="108"/>
      <c r="CJ48" s="108"/>
      <c r="CK48" s="108"/>
      <c r="CL48" s="108"/>
      <c r="CM48" s="108"/>
      <c r="CN48" s="108"/>
      <c r="CO48" s="108"/>
      <c r="CP48" s="108"/>
      <c r="CQ48" s="108"/>
      <c r="CR48" s="108"/>
      <c r="CS48" s="108"/>
      <c r="CT48" s="108"/>
      <c r="CU48" s="108"/>
      <c r="CV48" s="108"/>
      <c r="CW48" s="108"/>
      <c r="CX48" s="108"/>
      <c r="CY48" s="108"/>
      <c r="CZ48" s="108"/>
      <c r="DA48" s="108"/>
      <c r="DB48" s="108"/>
      <c r="DC48" s="108"/>
      <c r="DD48" s="108"/>
      <c r="DE48" s="108"/>
      <c r="DF48" s="108"/>
      <c r="DG48" s="108"/>
      <c r="DH48" s="108"/>
      <c r="DI48" s="108"/>
      <c r="DJ48" s="108"/>
      <c r="DK48" s="108"/>
      <c r="DL48" s="108"/>
      <c r="DM48" s="108"/>
      <c r="DN48" s="108"/>
      <c r="DO48" s="108"/>
      <c r="DP48" s="108"/>
      <c r="DQ48" s="108"/>
      <c r="DR48" s="108"/>
      <c r="DS48" s="108"/>
      <c r="DT48" s="108"/>
      <c r="DU48" s="108"/>
      <c r="DV48" s="108"/>
      <c r="DW48" s="108"/>
      <c r="DX48" s="108"/>
      <c r="DY48" s="108"/>
      <c r="DZ48" s="108"/>
      <c r="EA48" s="108"/>
      <c r="EB48" s="108"/>
      <c r="EC48" s="108"/>
      <c r="ED48" s="108"/>
      <c r="EE48" s="108"/>
      <c r="EF48" s="108"/>
      <c r="EG48" s="108"/>
    </row>
    <row r="49" spans="1:137" s="106" customFormat="1" ht="12.75" x14ac:dyDescent="0.2">
      <c r="A49" s="104"/>
      <c r="B49" s="104"/>
      <c r="C49" s="104"/>
      <c r="D49" s="104"/>
      <c r="E49" s="104"/>
      <c r="F49" s="104"/>
      <c r="G49" s="104"/>
      <c r="H49" s="104"/>
      <c r="I49" s="104"/>
      <c r="J49" s="103"/>
      <c r="K49" s="105"/>
      <c r="L49" s="105"/>
      <c r="M49" s="105"/>
      <c r="N49" s="105"/>
      <c r="O49" s="105"/>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4"/>
      <c r="DV49" s="104"/>
      <c r="DW49" s="104"/>
      <c r="DX49" s="104"/>
      <c r="DY49" s="104"/>
      <c r="DZ49" s="104"/>
      <c r="EA49" s="104"/>
      <c r="EB49" s="104"/>
      <c r="EC49" s="104"/>
      <c r="ED49" s="104"/>
      <c r="EE49" s="104"/>
      <c r="EF49" s="104"/>
      <c r="EG49" s="104"/>
    </row>
    <row r="50" spans="1:137" s="106" customFormat="1" ht="12.75" x14ac:dyDescent="0.2">
      <c r="A50" s="111"/>
      <c r="B50" s="111"/>
      <c r="C50" s="111"/>
      <c r="D50" s="111"/>
      <c r="E50" s="111"/>
      <c r="F50" s="111"/>
      <c r="G50" s="104"/>
      <c r="H50" s="104"/>
      <c r="I50" s="104"/>
      <c r="J50" s="103"/>
      <c r="K50" s="105"/>
      <c r="L50" s="105"/>
      <c r="M50" s="105"/>
      <c r="N50" s="105"/>
      <c r="O50" s="105"/>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4"/>
      <c r="DV50" s="104"/>
      <c r="DW50" s="104"/>
      <c r="DX50" s="104"/>
      <c r="DY50" s="104"/>
      <c r="DZ50" s="104"/>
      <c r="EA50" s="104"/>
      <c r="EB50" s="104"/>
      <c r="EC50" s="104"/>
      <c r="ED50" s="104"/>
      <c r="EE50" s="104"/>
      <c r="EF50" s="104"/>
      <c r="EG50" s="104"/>
    </row>
    <row r="51" spans="1:137" s="106" customFormat="1" x14ac:dyDescent="0.2">
      <c r="A51" s="128" t="s">
        <v>103</v>
      </c>
      <c r="B51" s="124"/>
      <c r="C51" s="124"/>
      <c r="D51" s="124"/>
      <c r="E51" s="124"/>
      <c r="F51" s="124"/>
      <c r="G51" s="104"/>
      <c r="H51" s="104"/>
      <c r="I51" s="104"/>
      <c r="J51" s="103"/>
      <c r="K51" s="105"/>
      <c r="L51" s="105"/>
      <c r="M51" s="105"/>
      <c r="N51" s="105"/>
      <c r="O51" s="105"/>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4"/>
      <c r="DV51" s="104"/>
      <c r="DW51" s="104"/>
      <c r="DX51" s="104"/>
      <c r="DY51" s="104"/>
      <c r="DZ51" s="104"/>
      <c r="EA51" s="104"/>
      <c r="EB51" s="104"/>
      <c r="EC51" s="104"/>
      <c r="ED51" s="104"/>
      <c r="EE51" s="104"/>
      <c r="EF51" s="104"/>
      <c r="EG51" s="104"/>
    </row>
    <row r="52" spans="1:137" s="106" customFormat="1" x14ac:dyDescent="0.2">
      <c r="A52" s="125" t="s">
        <v>104</v>
      </c>
      <c r="B52" s="121"/>
      <c r="C52" s="121"/>
      <c r="D52" s="121"/>
      <c r="E52" s="121"/>
      <c r="F52" s="121"/>
      <c r="G52" s="104"/>
      <c r="H52" s="104"/>
      <c r="I52" s="104"/>
      <c r="J52" s="103"/>
      <c r="K52" s="105"/>
      <c r="L52" s="105"/>
      <c r="M52" s="105"/>
      <c r="N52" s="105"/>
      <c r="O52" s="105"/>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04"/>
      <c r="BS52" s="104"/>
      <c r="BT52" s="104"/>
      <c r="BU52" s="104"/>
      <c r="BV52" s="104"/>
      <c r="BW52" s="104"/>
      <c r="BX52" s="104"/>
      <c r="BY52" s="104"/>
      <c r="BZ52" s="104"/>
      <c r="CA52" s="104"/>
      <c r="CB52" s="104"/>
      <c r="CC52" s="104"/>
      <c r="CD52" s="104"/>
      <c r="CE52" s="104"/>
      <c r="CF52" s="104"/>
      <c r="CG52" s="104"/>
      <c r="CH52" s="104"/>
      <c r="CI52" s="104"/>
      <c r="CJ52" s="104"/>
      <c r="CK52" s="104"/>
      <c r="CL52" s="104"/>
      <c r="CM52" s="104"/>
      <c r="CN52" s="104"/>
      <c r="CO52" s="104"/>
      <c r="CP52" s="104"/>
      <c r="CQ52" s="104"/>
      <c r="CR52" s="104"/>
      <c r="CS52" s="104"/>
      <c r="CT52" s="104"/>
      <c r="CU52" s="104"/>
      <c r="CV52" s="104"/>
      <c r="CW52" s="104"/>
      <c r="CX52" s="104"/>
      <c r="CY52" s="104"/>
      <c r="CZ52" s="104"/>
      <c r="DA52" s="104"/>
      <c r="DB52" s="104"/>
      <c r="DC52" s="104"/>
      <c r="DD52" s="104"/>
      <c r="DE52" s="104"/>
      <c r="DF52" s="104"/>
      <c r="DG52" s="104"/>
      <c r="DH52" s="104"/>
      <c r="DI52" s="104"/>
      <c r="DJ52" s="104"/>
      <c r="DK52" s="104"/>
      <c r="DL52" s="104"/>
      <c r="DM52" s="104"/>
      <c r="DN52" s="104"/>
      <c r="DO52" s="104"/>
      <c r="DP52" s="104"/>
      <c r="DQ52" s="104"/>
      <c r="DR52" s="104"/>
      <c r="DS52" s="104"/>
      <c r="DT52" s="104"/>
      <c r="DU52" s="104"/>
      <c r="DV52" s="104"/>
      <c r="DW52" s="104"/>
      <c r="DX52" s="104"/>
      <c r="DY52" s="104"/>
      <c r="DZ52" s="104"/>
      <c r="EA52" s="104"/>
      <c r="EB52" s="104"/>
      <c r="EC52" s="104"/>
      <c r="ED52" s="104"/>
      <c r="EE52" s="104"/>
      <c r="EF52" s="104"/>
      <c r="EG52" s="104"/>
    </row>
    <row r="53" spans="1:137" s="106" customFormat="1" ht="12.75" x14ac:dyDescent="0.2">
      <c r="A53" s="104"/>
      <c r="B53" s="104"/>
      <c r="C53" s="104"/>
      <c r="D53" s="104"/>
      <c r="E53" s="104"/>
      <c r="F53" s="104"/>
      <c r="G53" s="104"/>
      <c r="H53" s="104"/>
      <c r="I53" s="104"/>
      <c r="J53" s="103"/>
      <c r="K53" s="105"/>
      <c r="L53" s="105"/>
      <c r="M53" s="105"/>
      <c r="N53" s="105"/>
      <c r="O53" s="105"/>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04"/>
      <c r="CG53" s="104"/>
      <c r="CH53" s="104"/>
      <c r="CI53" s="104"/>
      <c r="CJ53" s="104"/>
      <c r="CK53" s="104"/>
      <c r="CL53" s="104"/>
      <c r="CM53" s="104"/>
      <c r="CN53" s="104"/>
      <c r="CO53" s="104"/>
      <c r="CP53" s="104"/>
      <c r="CQ53" s="104"/>
      <c r="CR53" s="104"/>
      <c r="CS53" s="104"/>
      <c r="CT53" s="104"/>
      <c r="CU53" s="104"/>
      <c r="CV53" s="104"/>
      <c r="CW53" s="104"/>
      <c r="CX53" s="104"/>
      <c r="CY53" s="104"/>
      <c r="CZ53" s="104"/>
      <c r="DA53" s="104"/>
      <c r="DB53" s="104"/>
      <c r="DC53" s="104"/>
      <c r="DD53" s="104"/>
      <c r="DE53" s="104"/>
      <c r="DF53" s="104"/>
      <c r="DG53" s="104"/>
      <c r="DH53" s="104"/>
      <c r="DI53" s="104"/>
      <c r="DJ53" s="104"/>
      <c r="DK53" s="104"/>
      <c r="DL53" s="104"/>
      <c r="DM53" s="104"/>
      <c r="DN53" s="104"/>
      <c r="DO53" s="104"/>
      <c r="DP53" s="104"/>
      <c r="DQ53" s="104"/>
      <c r="DR53" s="104"/>
      <c r="DS53" s="104"/>
      <c r="DT53" s="104"/>
      <c r="DU53" s="104"/>
      <c r="DV53" s="104"/>
      <c r="DW53" s="104"/>
      <c r="DX53" s="104"/>
      <c r="DY53" s="104"/>
      <c r="DZ53" s="104"/>
      <c r="EA53" s="104"/>
      <c r="EB53" s="104"/>
      <c r="EC53" s="104"/>
      <c r="ED53" s="104"/>
      <c r="EE53" s="104"/>
      <c r="EF53" s="104"/>
      <c r="EG53" s="104"/>
    </row>
    <row r="54" spans="1:137" s="106" customFormat="1" ht="25.5" x14ac:dyDescent="0.2">
      <c r="A54" s="129" t="s">
        <v>9</v>
      </c>
      <c r="B54" s="130" t="s">
        <v>10</v>
      </c>
      <c r="C54" s="130" t="s">
        <v>11</v>
      </c>
      <c r="D54" s="130" t="s">
        <v>12</v>
      </c>
      <c r="E54" s="130" t="s">
        <v>78</v>
      </c>
      <c r="F54" s="130" t="s">
        <v>13</v>
      </c>
      <c r="G54" s="104"/>
      <c r="H54" s="104"/>
      <c r="I54" s="104"/>
      <c r="J54" s="103"/>
      <c r="K54" s="105"/>
      <c r="L54" s="105"/>
      <c r="M54" s="105"/>
      <c r="N54" s="105"/>
      <c r="O54" s="105"/>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4"/>
      <c r="BR54" s="104"/>
      <c r="BS54" s="104"/>
      <c r="BT54" s="104"/>
      <c r="BU54" s="104"/>
      <c r="BV54" s="104"/>
      <c r="BW54" s="104"/>
      <c r="BX54" s="104"/>
      <c r="BY54" s="104"/>
      <c r="BZ54" s="104"/>
      <c r="CA54" s="104"/>
      <c r="CB54" s="104"/>
      <c r="CC54" s="104"/>
      <c r="CD54" s="104"/>
      <c r="CE54" s="104"/>
      <c r="CF54" s="104"/>
      <c r="CG54" s="104"/>
      <c r="CH54" s="104"/>
      <c r="CI54" s="104"/>
      <c r="CJ54" s="104"/>
      <c r="CK54" s="104"/>
      <c r="CL54" s="104"/>
      <c r="CM54" s="104"/>
      <c r="CN54" s="104"/>
      <c r="CO54" s="104"/>
      <c r="CP54" s="104"/>
      <c r="CQ54" s="104"/>
      <c r="CR54" s="104"/>
      <c r="CS54" s="104"/>
      <c r="CT54" s="104"/>
      <c r="CU54" s="104"/>
      <c r="CV54" s="104"/>
      <c r="CW54" s="104"/>
      <c r="CX54" s="104"/>
      <c r="CY54" s="104"/>
      <c r="CZ54" s="104"/>
      <c r="DA54" s="104"/>
      <c r="DB54" s="104"/>
      <c r="DC54" s="104"/>
      <c r="DD54" s="104"/>
      <c r="DE54" s="104"/>
      <c r="DF54" s="104"/>
      <c r="DG54" s="104"/>
      <c r="DH54" s="104"/>
      <c r="DI54" s="104"/>
      <c r="DJ54" s="104"/>
      <c r="DK54" s="104"/>
      <c r="DL54" s="104"/>
      <c r="DM54" s="104"/>
      <c r="DN54" s="104"/>
      <c r="DO54" s="104"/>
      <c r="DP54" s="104"/>
      <c r="DQ54" s="104"/>
      <c r="DR54" s="104"/>
      <c r="DS54" s="104"/>
      <c r="DT54" s="104"/>
      <c r="DU54" s="104"/>
      <c r="DV54" s="104"/>
      <c r="DW54" s="104"/>
      <c r="DX54" s="104"/>
      <c r="DY54" s="104"/>
      <c r="DZ54" s="104"/>
      <c r="EA54" s="104"/>
      <c r="EB54" s="104"/>
      <c r="EC54" s="104"/>
      <c r="ED54" s="104"/>
      <c r="EE54" s="104"/>
      <c r="EF54" s="104"/>
      <c r="EG54" s="104"/>
    </row>
    <row r="55" spans="1:137" s="106" customFormat="1" ht="51" x14ac:dyDescent="0.2">
      <c r="A55" s="64" t="str">
        <f>CONCATENATE(A28,"A")</f>
        <v>19A</v>
      </c>
      <c r="B55" s="114" t="s">
        <v>106</v>
      </c>
      <c r="C55" s="107" t="s">
        <v>2</v>
      </c>
      <c r="D55" s="107">
        <v>1</v>
      </c>
      <c r="E55" s="114"/>
      <c r="F55" s="114"/>
      <c r="G55" s="104"/>
      <c r="H55" s="104"/>
      <c r="I55" s="104"/>
      <c r="J55" s="103"/>
      <c r="K55" s="105"/>
      <c r="L55" s="105"/>
      <c r="M55" s="105"/>
      <c r="N55" s="105"/>
      <c r="O55" s="105"/>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4"/>
      <c r="BR55" s="104"/>
      <c r="BS55" s="104"/>
      <c r="BT55" s="104"/>
      <c r="BU55" s="104"/>
      <c r="BV55" s="104"/>
      <c r="BW55" s="104"/>
      <c r="BX55" s="104"/>
      <c r="BY55" s="104"/>
      <c r="BZ55" s="104"/>
      <c r="CA55" s="104"/>
      <c r="CB55" s="104"/>
      <c r="CC55" s="104"/>
      <c r="CD55" s="104"/>
      <c r="CE55" s="104"/>
      <c r="CF55" s="104"/>
      <c r="CG55" s="104"/>
      <c r="CH55" s="104"/>
      <c r="CI55" s="104"/>
      <c r="CJ55" s="104"/>
      <c r="CK55" s="104"/>
      <c r="CL55" s="104"/>
      <c r="CM55" s="104"/>
      <c r="CN55" s="104"/>
      <c r="CO55" s="104"/>
      <c r="CP55" s="104"/>
      <c r="CQ55" s="104"/>
      <c r="CR55" s="104"/>
      <c r="CS55" s="104"/>
      <c r="CT55" s="104"/>
      <c r="CU55" s="104"/>
      <c r="CV55" s="104"/>
      <c r="CW55" s="104"/>
      <c r="CX55" s="104"/>
      <c r="CY55" s="104"/>
      <c r="CZ55" s="104"/>
      <c r="DA55" s="104"/>
      <c r="DB55" s="104"/>
      <c r="DC55" s="104"/>
      <c r="DD55" s="104"/>
      <c r="DE55" s="104"/>
      <c r="DF55" s="104"/>
      <c r="DG55" s="104"/>
      <c r="DH55" s="104"/>
      <c r="DI55" s="104"/>
      <c r="DJ55" s="104"/>
      <c r="DK55" s="104"/>
      <c r="DL55" s="104"/>
      <c r="DM55" s="104"/>
      <c r="DN55" s="104"/>
      <c r="DO55" s="104"/>
      <c r="DP55" s="104"/>
      <c r="DQ55" s="104"/>
      <c r="DR55" s="104"/>
      <c r="DS55" s="104"/>
      <c r="DT55" s="104"/>
      <c r="DU55" s="104"/>
      <c r="DV55" s="104"/>
      <c r="DW55" s="104"/>
      <c r="DX55" s="104"/>
      <c r="DY55" s="104"/>
      <c r="DZ55" s="104"/>
      <c r="EA55" s="104"/>
      <c r="EB55" s="104"/>
      <c r="EC55" s="104"/>
      <c r="ED55" s="104"/>
      <c r="EE55" s="104"/>
      <c r="EF55" s="104"/>
      <c r="EG55" s="104"/>
    </row>
    <row r="56" spans="1:137" s="106" customFormat="1" ht="25.5" x14ac:dyDescent="0.2">
      <c r="A56" s="64" t="str">
        <f>CONCATENATE(A29,"A")</f>
        <v>20A</v>
      </c>
      <c r="B56" s="110" t="s">
        <v>107</v>
      </c>
      <c r="C56" s="107" t="s">
        <v>2</v>
      </c>
      <c r="D56" s="107">
        <v>1</v>
      </c>
      <c r="E56" s="102"/>
      <c r="F56" s="102"/>
      <c r="G56" s="104"/>
      <c r="H56" s="104"/>
      <c r="I56" s="104"/>
      <c r="J56" s="103"/>
      <c r="K56" s="105"/>
      <c r="L56" s="105"/>
      <c r="M56" s="105"/>
      <c r="N56" s="105"/>
      <c r="O56" s="105"/>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4"/>
      <c r="BR56" s="104"/>
      <c r="BS56" s="104"/>
      <c r="BT56" s="104"/>
      <c r="BU56" s="104"/>
      <c r="BV56" s="104"/>
      <c r="BW56" s="104"/>
      <c r="BX56" s="104"/>
      <c r="BY56" s="104"/>
      <c r="BZ56" s="104"/>
      <c r="CA56" s="104"/>
      <c r="CB56" s="104"/>
      <c r="CC56" s="104"/>
      <c r="CD56" s="104"/>
      <c r="CE56" s="104"/>
      <c r="CF56" s="104"/>
      <c r="CG56" s="104"/>
      <c r="CH56" s="104"/>
      <c r="CI56" s="104"/>
      <c r="CJ56" s="104"/>
      <c r="CK56" s="104"/>
      <c r="CL56" s="104"/>
      <c r="CM56" s="104"/>
      <c r="CN56" s="104"/>
      <c r="CO56" s="104"/>
      <c r="CP56" s="104"/>
      <c r="CQ56" s="104"/>
      <c r="CR56" s="104"/>
      <c r="CS56" s="104"/>
      <c r="CT56" s="104"/>
      <c r="CU56" s="104"/>
      <c r="CV56" s="104"/>
      <c r="CW56" s="104"/>
      <c r="CX56" s="104"/>
      <c r="CY56" s="104"/>
      <c r="CZ56" s="104"/>
      <c r="DA56" s="104"/>
      <c r="DB56" s="104"/>
      <c r="DC56" s="104"/>
      <c r="DD56" s="104"/>
      <c r="DE56" s="104"/>
      <c r="DF56" s="104"/>
      <c r="DG56" s="104"/>
      <c r="DH56" s="104"/>
      <c r="DI56" s="104"/>
      <c r="DJ56" s="104"/>
      <c r="DK56" s="104"/>
      <c r="DL56" s="104"/>
      <c r="DM56" s="104"/>
      <c r="DN56" s="104"/>
      <c r="DO56" s="104"/>
      <c r="DP56" s="104"/>
      <c r="DQ56" s="104"/>
      <c r="DR56" s="104"/>
      <c r="DS56" s="104"/>
      <c r="DT56" s="104"/>
      <c r="DU56" s="104"/>
      <c r="DV56" s="104"/>
      <c r="DW56" s="104"/>
      <c r="DX56" s="104"/>
      <c r="DY56" s="104"/>
      <c r="DZ56" s="104"/>
      <c r="EA56" s="104"/>
      <c r="EB56" s="104"/>
      <c r="EC56" s="104"/>
      <c r="ED56" s="104"/>
      <c r="EE56" s="104"/>
      <c r="EF56" s="104"/>
      <c r="EG56" s="104"/>
    </row>
    <row r="57" spans="1:137" s="106" customFormat="1" ht="12.75" x14ac:dyDescent="0.2">
      <c r="A57" s="104"/>
      <c r="B57" s="104"/>
      <c r="C57" s="104"/>
      <c r="D57" s="104"/>
      <c r="E57" s="104"/>
      <c r="F57" s="104"/>
      <c r="G57" s="104"/>
      <c r="H57" s="108"/>
      <c r="I57" s="104"/>
      <c r="J57" s="103"/>
      <c r="K57" s="105"/>
      <c r="L57" s="105"/>
      <c r="M57" s="105"/>
      <c r="N57" s="105"/>
      <c r="O57" s="105"/>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4"/>
      <c r="BR57" s="104"/>
      <c r="BS57" s="104"/>
      <c r="BT57" s="104"/>
      <c r="BU57" s="104"/>
      <c r="BV57" s="104"/>
      <c r="BW57" s="104"/>
      <c r="BX57" s="104"/>
      <c r="BY57" s="104"/>
      <c r="BZ57" s="104"/>
      <c r="CA57" s="104"/>
      <c r="CB57" s="104"/>
      <c r="CC57" s="104"/>
      <c r="CD57" s="104"/>
      <c r="CE57" s="104"/>
      <c r="CF57" s="104"/>
      <c r="CG57" s="104"/>
      <c r="CH57" s="104"/>
      <c r="CI57" s="104"/>
      <c r="CJ57" s="104"/>
      <c r="CK57" s="104"/>
      <c r="CL57" s="104"/>
      <c r="CM57" s="104"/>
      <c r="CN57" s="104"/>
      <c r="CO57" s="104"/>
      <c r="CP57" s="104"/>
      <c r="CQ57" s="104"/>
      <c r="CR57" s="104"/>
      <c r="CS57" s="104"/>
      <c r="CT57" s="104"/>
      <c r="CU57" s="104"/>
      <c r="CV57" s="104"/>
      <c r="CW57" s="104"/>
      <c r="CX57" s="104"/>
      <c r="CY57" s="104"/>
      <c r="CZ57" s="104"/>
      <c r="DA57" s="104"/>
      <c r="DB57" s="104"/>
      <c r="DC57" s="104"/>
      <c r="DD57" s="104"/>
      <c r="DE57" s="104"/>
      <c r="DF57" s="104"/>
      <c r="DG57" s="104"/>
      <c r="DH57" s="104"/>
      <c r="DI57" s="104"/>
      <c r="DJ57" s="104"/>
      <c r="DK57" s="104"/>
      <c r="DL57" s="104"/>
      <c r="DM57" s="104"/>
      <c r="DN57" s="104"/>
      <c r="DO57" s="104"/>
      <c r="DP57" s="104"/>
      <c r="DQ57" s="104"/>
      <c r="DR57" s="104"/>
      <c r="DS57" s="104"/>
      <c r="DT57" s="104"/>
      <c r="DU57" s="104"/>
      <c r="DV57" s="104"/>
      <c r="DW57" s="104"/>
      <c r="DX57" s="104"/>
      <c r="DY57" s="104"/>
      <c r="DZ57" s="104"/>
      <c r="EA57" s="104"/>
      <c r="EB57" s="104"/>
      <c r="EC57" s="104"/>
      <c r="ED57" s="104"/>
      <c r="EE57" s="104"/>
      <c r="EF57" s="104"/>
      <c r="EG57" s="104"/>
    </row>
    <row r="58" spans="1:137" s="106" customFormat="1" ht="12.75" x14ac:dyDescent="0.2">
      <c r="A58" s="104"/>
      <c r="B58" s="104"/>
      <c r="C58" s="104"/>
      <c r="D58" s="104"/>
      <c r="E58" s="104"/>
      <c r="F58" s="104"/>
      <c r="G58" s="104"/>
      <c r="H58" s="104"/>
      <c r="I58" s="104"/>
      <c r="J58" s="103"/>
      <c r="K58" s="105"/>
      <c r="L58" s="105"/>
      <c r="M58" s="105"/>
      <c r="N58" s="105"/>
      <c r="O58" s="105"/>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4"/>
      <c r="BR58" s="104"/>
      <c r="BS58" s="104"/>
      <c r="BT58" s="104"/>
      <c r="BU58" s="104"/>
      <c r="BV58" s="104"/>
      <c r="BW58" s="104"/>
      <c r="BX58" s="104"/>
      <c r="BY58" s="104"/>
      <c r="BZ58" s="104"/>
      <c r="CA58" s="104"/>
      <c r="CB58" s="104"/>
      <c r="CC58" s="104"/>
      <c r="CD58" s="104"/>
      <c r="CE58" s="104"/>
      <c r="CF58" s="104"/>
      <c r="CG58" s="104"/>
      <c r="CH58" s="104"/>
      <c r="CI58" s="104"/>
      <c r="CJ58" s="104"/>
      <c r="CK58" s="104"/>
      <c r="CL58" s="104"/>
      <c r="CM58" s="104"/>
      <c r="CN58" s="104"/>
      <c r="CO58" s="104"/>
      <c r="CP58" s="104"/>
      <c r="CQ58" s="104"/>
      <c r="CR58" s="104"/>
      <c r="CS58" s="104"/>
      <c r="CT58" s="104"/>
      <c r="CU58" s="104"/>
      <c r="CV58" s="104"/>
      <c r="CW58" s="104"/>
      <c r="CX58" s="104"/>
      <c r="CY58" s="104"/>
      <c r="CZ58" s="104"/>
      <c r="DA58" s="104"/>
      <c r="DB58" s="104"/>
      <c r="DC58" s="104"/>
      <c r="DD58" s="104"/>
      <c r="DE58" s="104"/>
      <c r="DF58" s="104"/>
      <c r="DG58" s="104"/>
      <c r="DH58" s="104"/>
      <c r="DI58" s="104"/>
      <c r="DJ58" s="104"/>
      <c r="DK58" s="104"/>
      <c r="DL58" s="104"/>
      <c r="DM58" s="104"/>
      <c r="DN58" s="104"/>
      <c r="DO58" s="104"/>
      <c r="DP58" s="104"/>
      <c r="DQ58" s="104"/>
      <c r="DR58" s="104"/>
      <c r="DS58" s="104"/>
      <c r="DT58" s="104"/>
      <c r="DU58" s="104"/>
      <c r="DV58" s="104"/>
      <c r="DW58" s="104"/>
      <c r="DX58" s="104"/>
      <c r="DY58" s="104"/>
      <c r="DZ58" s="104"/>
      <c r="EA58" s="104"/>
      <c r="EB58" s="104"/>
      <c r="EC58" s="104"/>
      <c r="ED58" s="104"/>
      <c r="EE58" s="104"/>
      <c r="EF58" s="104"/>
      <c r="EG58" s="104"/>
    </row>
    <row r="59" spans="1:137" s="106" customFormat="1" x14ac:dyDescent="0.2">
      <c r="A59" s="121"/>
      <c r="B59" s="131" t="s">
        <v>105</v>
      </c>
      <c r="C59" s="123" t="s">
        <v>98</v>
      </c>
      <c r="D59" s="124"/>
      <c r="E59" s="124"/>
      <c r="F59" s="124"/>
      <c r="G59" s="104"/>
      <c r="H59" s="104"/>
      <c r="I59" s="104"/>
      <c r="J59" s="103"/>
      <c r="K59" s="105"/>
      <c r="L59" s="105"/>
      <c r="M59" s="105"/>
      <c r="N59" s="105"/>
      <c r="O59" s="105"/>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4"/>
      <c r="BR59" s="104"/>
      <c r="BS59" s="104"/>
      <c r="BT59" s="104"/>
      <c r="BU59" s="104"/>
      <c r="BV59" s="104"/>
      <c r="BW59" s="104"/>
      <c r="BX59" s="104"/>
      <c r="BY59" s="104"/>
      <c r="BZ59" s="104"/>
      <c r="CA59" s="104"/>
      <c r="CB59" s="104"/>
      <c r="CC59" s="104"/>
      <c r="CD59" s="104"/>
      <c r="CE59" s="104"/>
      <c r="CF59" s="104"/>
      <c r="CG59" s="104"/>
      <c r="CH59" s="104"/>
      <c r="CI59" s="104"/>
      <c r="CJ59" s="104"/>
      <c r="CK59" s="104"/>
      <c r="CL59" s="104"/>
      <c r="CM59" s="104"/>
      <c r="CN59" s="104"/>
      <c r="CO59" s="104"/>
      <c r="CP59" s="104"/>
      <c r="CQ59" s="104"/>
      <c r="CR59" s="104"/>
      <c r="CS59" s="104"/>
      <c r="CT59" s="104"/>
      <c r="CU59" s="104"/>
      <c r="CV59" s="104"/>
      <c r="CW59" s="104"/>
      <c r="CX59" s="104"/>
      <c r="CY59" s="104"/>
      <c r="CZ59" s="104"/>
      <c r="DA59" s="104"/>
      <c r="DB59" s="104"/>
      <c r="DC59" s="104"/>
      <c r="DD59" s="104"/>
      <c r="DE59" s="104"/>
      <c r="DF59" s="104"/>
      <c r="DG59" s="104"/>
      <c r="DH59" s="104"/>
      <c r="DI59" s="104"/>
      <c r="DJ59" s="104"/>
      <c r="DK59" s="104"/>
      <c r="DL59" s="104"/>
      <c r="DM59" s="104"/>
      <c r="DN59" s="104"/>
      <c r="DO59" s="104"/>
      <c r="DP59" s="104"/>
      <c r="DQ59" s="104"/>
      <c r="DR59" s="104"/>
      <c r="DS59" s="104"/>
      <c r="DT59" s="104"/>
      <c r="DU59" s="104"/>
      <c r="DV59" s="104"/>
      <c r="DW59" s="104"/>
      <c r="DX59" s="104"/>
      <c r="DY59" s="104"/>
      <c r="DZ59" s="104"/>
      <c r="EA59" s="104"/>
      <c r="EB59" s="104"/>
      <c r="EC59" s="104"/>
      <c r="ED59" s="104"/>
      <c r="EE59" s="104"/>
      <c r="EF59" s="104"/>
      <c r="EG59" s="104"/>
    </row>
    <row r="60" spans="1:137" s="106" customFormat="1" x14ac:dyDescent="0.2">
      <c r="A60" s="121"/>
      <c r="B60" s="131" t="s">
        <v>99</v>
      </c>
      <c r="C60" s="121"/>
      <c r="D60" s="121"/>
      <c r="E60" s="121"/>
      <c r="F60" s="121"/>
      <c r="G60" s="104"/>
      <c r="H60" s="104"/>
      <c r="I60" s="104"/>
      <c r="J60" s="103"/>
      <c r="K60" s="105"/>
      <c r="L60" s="105"/>
      <c r="M60" s="105"/>
      <c r="N60" s="105"/>
      <c r="O60" s="105"/>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4"/>
      <c r="BR60" s="104"/>
      <c r="BS60" s="104"/>
      <c r="BT60" s="104"/>
      <c r="BU60" s="104"/>
      <c r="BV60" s="104"/>
      <c r="BW60" s="104"/>
      <c r="BX60" s="104"/>
      <c r="BY60" s="104"/>
      <c r="BZ60" s="104"/>
      <c r="CA60" s="104"/>
      <c r="CB60" s="104"/>
      <c r="CC60" s="104"/>
      <c r="CD60" s="104"/>
      <c r="CE60" s="104"/>
      <c r="CF60" s="104"/>
      <c r="CG60" s="104"/>
      <c r="CH60" s="104"/>
      <c r="CI60" s="104"/>
      <c r="CJ60" s="104"/>
      <c r="CK60" s="104"/>
      <c r="CL60" s="104"/>
      <c r="CM60" s="104"/>
      <c r="CN60" s="104"/>
      <c r="CO60" s="104"/>
      <c r="CP60" s="104"/>
      <c r="CQ60" s="104"/>
      <c r="CR60" s="104"/>
      <c r="CS60" s="104"/>
      <c r="CT60" s="104"/>
      <c r="CU60" s="104"/>
      <c r="CV60" s="104"/>
      <c r="CW60" s="104"/>
      <c r="CX60" s="104"/>
      <c r="CY60" s="104"/>
      <c r="CZ60" s="104"/>
      <c r="DA60" s="104"/>
      <c r="DB60" s="104"/>
      <c r="DC60" s="104"/>
      <c r="DD60" s="104"/>
      <c r="DE60" s="104"/>
      <c r="DF60" s="104"/>
      <c r="DG60" s="104"/>
      <c r="DH60" s="104"/>
      <c r="DI60" s="104"/>
      <c r="DJ60" s="104"/>
      <c r="DK60" s="104"/>
      <c r="DL60" s="104"/>
      <c r="DM60" s="104"/>
      <c r="DN60" s="104"/>
      <c r="DO60" s="104"/>
      <c r="DP60" s="104"/>
      <c r="DQ60" s="104"/>
      <c r="DR60" s="104"/>
      <c r="DS60" s="104"/>
      <c r="DT60" s="104"/>
      <c r="DU60" s="104"/>
      <c r="DV60" s="104"/>
      <c r="DW60" s="104"/>
      <c r="DX60" s="104"/>
      <c r="DY60" s="104"/>
      <c r="DZ60" s="104"/>
      <c r="EA60" s="104"/>
      <c r="EB60" s="104"/>
      <c r="EC60" s="104"/>
      <c r="ED60" s="104"/>
      <c r="EE60" s="104"/>
      <c r="EF60" s="104"/>
      <c r="EG60" s="104"/>
    </row>
    <row r="61" spans="1:137" s="106" customFormat="1" x14ac:dyDescent="0.2">
      <c r="A61" s="104"/>
      <c r="B61" s="132" t="s">
        <v>113</v>
      </c>
      <c r="C61" s="111"/>
      <c r="D61" s="111"/>
      <c r="E61" s="111"/>
      <c r="F61" s="111"/>
      <c r="G61" s="103"/>
      <c r="H61" s="104"/>
      <c r="I61" s="104"/>
      <c r="J61" s="103"/>
      <c r="K61" s="105"/>
      <c r="L61" s="105"/>
      <c r="M61" s="105"/>
      <c r="N61" s="105"/>
      <c r="O61" s="105"/>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4"/>
      <c r="BA61" s="104"/>
      <c r="BB61" s="104"/>
      <c r="BC61" s="104"/>
      <c r="BD61" s="104"/>
      <c r="BE61" s="104"/>
      <c r="BF61" s="104"/>
      <c r="BG61" s="104"/>
      <c r="BH61" s="104"/>
      <c r="BI61" s="104"/>
      <c r="BJ61" s="104"/>
      <c r="BK61" s="104"/>
      <c r="BL61" s="104"/>
      <c r="BM61" s="104"/>
      <c r="BN61" s="104"/>
      <c r="BO61" s="104"/>
      <c r="BP61" s="104"/>
      <c r="BQ61" s="104"/>
      <c r="BR61" s="104"/>
      <c r="BS61" s="104"/>
      <c r="BT61" s="104"/>
      <c r="BU61" s="104"/>
      <c r="BV61" s="104"/>
      <c r="BW61" s="104"/>
      <c r="BX61" s="104"/>
      <c r="BY61" s="104"/>
      <c r="BZ61" s="104"/>
      <c r="CA61" s="104"/>
      <c r="CB61" s="104"/>
      <c r="CC61" s="104"/>
      <c r="CD61" s="104"/>
      <c r="CE61" s="104"/>
      <c r="CF61" s="104"/>
      <c r="CG61" s="104"/>
      <c r="CH61" s="104"/>
      <c r="CI61" s="104"/>
      <c r="CJ61" s="104"/>
      <c r="CK61" s="104"/>
      <c r="CL61" s="104"/>
      <c r="CM61" s="104"/>
      <c r="CN61" s="104"/>
      <c r="CO61" s="104"/>
      <c r="CP61" s="104"/>
      <c r="CQ61" s="104"/>
      <c r="CR61" s="104"/>
      <c r="CS61" s="104"/>
      <c r="CT61" s="104"/>
      <c r="CU61" s="104"/>
      <c r="CV61" s="104"/>
      <c r="CW61" s="104"/>
      <c r="CX61" s="104"/>
      <c r="CY61" s="104"/>
      <c r="CZ61" s="104"/>
      <c r="DA61" s="104"/>
      <c r="DB61" s="104"/>
      <c r="DC61" s="104"/>
      <c r="DD61" s="104"/>
      <c r="DE61" s="104"/>
      <c r="DF61" s="104"/>
      <c r="DG61" s="104"/>
      <c r="DH61" s="104"/>
      <c r="DI61" s="104"/>
      <c r="DJ61" s="104"/>
      <c r="DK61" s="104"/>
      <c r="DL61" s="104"/>
      <c r="DM61" s="104"/>
      <c r="DN61" s="104"/>
      <c r="DO61" s="104"/>
      <c r="DP61" s="104"/>
      <c r="DQ61" s="104"/>
      <c r="DR61" s="104"/>
      <c r="DS61" s="104"/>
      <c r="DT61" s="104"/>
      <c r="DU61" s="104"/>
      <c r="DV61" s="104"/>
      <c r="DW61" s="104"/>
      <c r="DX61" s="104"/>
      <c r="DY61" s="104"/>
      <c r="DZ61" s="104"/>
      <c r="EA61" s="104"/>
      <c r="EB61" s="104"/>
      <c r="EC61" s="104"/>
      <c r="ED61" s="104"/>
      <c r="EE61" s="104"/>
      <c r="EF61" s="104"/>
    </row>
    <row r="62" spans="1:137" s="106" customFormat="1" x14ac:dyDescent="0.2">
      <c r="A62" s="104"/>
      <c r="B62" s="132" t="s">
        <v>114</v>
      </c>
      <c r="C62" s="111"/>
      <c r="D62" s="111"/>
      <c r="E62" s="111"/>
      <c r="F62" s="111"/>
      <c r="G62" s="104"/>
      <c r="H62" s="104"/>
      <c r="I62" s="104"/>
      <c r="J62" s="103"/>
      <c r="K62" s="105"/>
      <c r="L62" s="105"/>
      <c r="M62" s="105"/>
      <c r="N62" s="105"/>
      <c r="O62" s="105"/>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4"/>
      <c r="BQ62" s="104"/>
      <c r="BR62" s="104"/>
      <c r="BS62" s="104"/>
      <c r="BT62" s="104"/>
      <c r="BU62" s="104"/>
      <c r="BV62" s="104"/>
      <c r="BW62" s="104"/>
      <c r="BX62" s="104"/>
      <c r="BY62" s="104"/>
      <c r="BZ62" s="104"/>
      <c r="CA62" s="104"/>
      <c r="CB62" s="104"/>
      <c r="CC62" s="104"/>
      <c r="CD62" s="104"/>
      <c r="CE62" s="104"/>
      <c r="CF62" s="104"/>
      <c r="CG62" s="104"/>
      <c r="CH62" s="104"/>
      <c r="CI62" s="104"/>
      <c r="CJ62" s="104"/>
      <c r="CK62" s="104"/>
      <c r="CL62" s="104"/>
      <c r="CM62" s="104"/>
      <c r="CN62" s="104"/>
      <c r="CO62" s="104"/>
      <c r="CP62" s="104"/>
      <c r="CQ62" s="104"/>
      <c r="CR62" s="104"/>
      <c r="CS62" s="104"/>
      <c r="CT62" s="104"/>
      <c r="CU62" s="104"/>
      <c r="CV62" s="104"/>
      <c r="CW62" s="104"/>
      <c r="CX62" s="104"/>
      <c r="CY62" s="104"/>
      <c r="CZ62" s="104"/>
      <c r="DA62" s="104"/>
      <c r="DB62" s="104"/>
      <c r="DC62" s="104"/>
      <c r="DD62" s="104"/>
      <c r="DE62" s="104"/>
      <c r="DF62" s="104"/>
      <c r="DG62" s="104"/>
      <c r="DH62" s="104"/>
      <c r="DI62" s="104"/>
      <c r="DJ62" s="104"/>
      <c r="DK62" s="104"/>
      <c r="DL62" s="104"/>
      <c r="DM62" s="104"/>
      <c r="DN62" s="104"/>
      <c r="DO62" s="104"/>
      <c r="DP62" s="104"/>
      <c r="DQ62" s="104"/>
      <c r="DR62" s="104"/>
      <c r="DS62" s="104"/>
      <c r="DT62" s="104"/>
      <c r="DU62" s="104"/>
      <c r="DV62" s="104"/>
      <c r="DW62" s="104"/>
      <c r="DX62" s="104"/>
      <c r="DY62" s="104"/>
      <c r="DZ62" s="104"/>
      <c r="EA62" s="104"/>
      <c r="EB62" s="104"/>
      <c r="EC62" s="104"/>
      <c r="ED62" s="104"/>
      <c r="EE62" s="104"/>
      <c r="EF62" s="104"/>
    </row>
    <row r="63" spans="1:137" s="133" customFormat="1" ht="12.75" x14ac:dyDescent="0.2">
      <c r="J63" s="134"/>
    </row>
    <row r="64" spans="1:137" s="116" customFormat="1" x14ac:dyDescent="0.2">
      <c r="A64" s="125" t="s">
        <v>100</v>
      </c>
      <c r="B64" s="121"/>
      <c r="C64" s="121"/>
      <c r="D64" s="121"/>
      <c r="E64" s="121"/>
      <c r="F64" s="121"/>
      <c r="G64" s="104"/>
      <c r="H64" s="126" t="s">
        <v>101</v>
      </c>
      <c r="I64" s="104"/>
      <c r="J64" s="103"/>
      <c r="K64" s="105"/>
      <c r="L64" s="105"/>
      <c r="M64" s="105"/>
      <c r="N64" s="105"/>
      <c r="O64" s="10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c r="BV64" s="115"/>
      <c r="BW64" s="115"/>
      <c r="BX64" s="115"/>
      <c r="BY64" s="115"/>
      <c r="BZ64" s="115"/>
      <c r="CA64" s="115"/>
      <c r="CB64" s="115"/>
      <c r="CC64" s="115"/>
      <c r="CD64" s="115"/>
      <c r="CE64" s="115"/>
      <c r="CF64" s="115"/>
      <c r="CG64" s="115"/>
      <c r="CH64" s="115"/>
      <c r="CI64" s="115"/>
      <c r="CJ64" s="115"/>
      <c r="CK64" s="115"/>
      <c r="CL64" s="115"/>
      <c r="CM64" s="115"/>
      <c r="CN64" s="115"/>
      <c r="CO64" s="115"/>
      <c r="CP64" s="115"/>
      <c r="CQ64" s="115"/>
      <c r="CR64" s="115"/>
      <c r="CS64" s="115"/>
      <c r="CT64" s="115"/>
      <c r="CU64" s="115"/>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row>
    <row r="65" spans="1:145" s="106" customFormat="1" ht="12.75" x14ac:dyDescent="0.2">
      <c r="A65" s="104"/>
      <c r="B65" s="104"/>
      <c r="C65" s="104"/>
      <c r="D65" s="104"/>
      <c r="E65" s="104"/>
      <c r="F65" s="104"/>
      <c r="G65" s="104"/>
      <c r="H65" s="126"/>
      <c r="I65" s="104"/>
      <c r="J65" s="103"/>
      <c r="K65" s="105"/>
      <c r="L65" s="105"/>
      <c r="M65" s="105"/>
      <c r="N65" s="105"/>
      <c r="O65" s="105"/>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4"/>
      <c r="BR65" s="104"/>
      <c r="BS65" s="104"/>
      <c r="BT65" s="104"/>
      <c r="BU65" s="104"/>
      <c r="BV65" s="104"/>
      <c r="BW65" s="104"/>
      <c r="BX65" s="104"/>
      <c r="BY65" s="104"/>
      <c r="BZ65" s="104"/>
      <c r="CA65" s="104"/>
      <c r="CB65" s="104"/>
      <c r="CC65" s="104"/>
      <c r="CD65" s="104"/>
      <c r="CE65" s="104"/>
      <c r="CF65" s="104"/>
      <c r="CG65" s="104"/>
      <c r="CH65" s="104"/>
      <c r="CI65" s="104"/>
      <c r="CJ65" s="104"/>
      <c r="CK65" s="104"/>
      <c r="CL65" s="104"/>
      <c r="CM65" s="104"/>
      <c r="CN65" s="104"/>
      <c r="CO65" s="104"/>
      <c r="CP65" s="104"/>
      <c r="CQ65" s="104"/>
      <c r="CR65" s="104"/>
      <c r="CS65" s="104"/>
      <c r="CT65" s="104"/>
      <c r="CU65" s="104"/>
      <c r="CV65" s="104"/>
      <c r="CW65" s="104"/>
      <c r="CX65" s="104"/>
      <c r="CY65" s="104"/>
      <c r="CZ65" s="104"/>
      <c r="DA65" s="104"/>
      <c r="DB65" s="104"/>
      <c r="DC65" s="104"/>
      <c r="DD65" s="104"/>
      <c r="DE65" s="104"/>
      <c r="DF65" s="104"/>
      <c r="DG65" s="104"/>
      <c r="DH65" s="104"/>
      <c r="DI65" s="104"/>
      <c r="DJ65" s="104"/>
      <c r="DK65" s="104"/>
      <c r="DL65" s="104"/>
      <c r="DM65" s="104"/>
      <c r="DN65" s="104"/>
      <c r="DO65" s="104"/>
      <c r="DP65" s="104"/>
      <c r="DQ65" s="104"/>
      <c r="DR65" s="104"/>
      <c r="DS65" s="104"/>
      <c r="DT65" s="104"/>
      <c r="DU65" s="104"/>
      <c r="DV65" s="104"/>
      <c r="DW65" s="104"/>
      <c r="DX65" s="104"/>
      <c r="DY65" s="104"/>
      <c r="DZ65" s="104"/>
      <c r="EA65" s="104"/>
      <c r="EB65" s="104"/>
      <c r="EC65" s="104"/>
      <c r="ED65" s="104"/>
      <c r="EE65" s="104"/>
      <c r="EF65" s="104"/>
      <c r="EG65" s="104"/>
    </row>
    <row r="66" spans="1:145" s="104" customFormat="1" ht="12.75" x14ac:dyDescent="0.2">
      <c r="A66" s="104" t="s">
        <v>102</v>
      </c>
      <c r="G66" s="108"/>
      <c r="H66" s="126" t="s">
        <v>101</v>
      </c>
      <c r="J66" s="103"/>
      <c r="K66" s="105"/>
      <c r="L66" s="105"/>
      <c r="M66" s="105"/>
      <c r="N66" s="105"/>
      <c r="O66" s="105"/>
    </row>
    <row r="67" spans="1:145" s="104" customFormat="1" ht="12.75" x14ac:dyDescent="0.2">
      <c r="J67" s="103"/>
      <c r="K67" s="105"/>
      <c r="L67" s="105"/>
      <c r="M67" s="105"/>
      <c r="N67" s="105"/>
      <c r="O67" s="105"/>
    </row>
    <row r="68" spans="1:145" s="7" customFormat="1" ht="15" customHeight="1" x14ac:dyDescent="0.2">
      <c r="A68" s="201" t="s">
        <v>15</v>
      </c>
      <c r="B68" s="202"/>
      <c r="C68" s="202"/>
      <c r="D68" s="203"/>
      <c r="E68" s="73" t="s">
        <v>0</v>
      </c>
      <c r="F68" s="21" t="e">
        <f>SUM(F6:F8,F10:F12,F14:F18,F22:F26,#REF!,F36:F36,F33:F36,F40,#REF!)</f>
        <v>#REF!</v>
      </c>
      <c r="G68" s="89"/>
      <c r="H68" s="77"/>
      <c r="I68" s="58"/>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row>
    <row r="69" spans="1:145" s="7" customFormat="1" ht="15" customHeight="1" thickBot="1" x14ac:dyDescent="0.25">
      <c r="A69" s="208" t="s">
        <v>14</v>
      </c>
      <c r="B69" s="209"/>
      <c r="C69" s="209"/>
      <c r="D69" s="210"/>
      <c r="E69" s="74"/>
      <c r="F69" s="22" t="e">
        <f>SUM(F6:F8,F10:F12,F14:F18,F22:F26,#REF!,F36:F36,F33:F36,F40,#REF!)</f>
        <v>#REF!</v>
      </c>
      <c r="G69" s="90"/>
      <c r="H69" s="77"/>
      <c r="I69" s="58"/>
      <c r="J69" s="82">
        <f>SUM(J70:J101)</f>
        <v>2109528.7000000002</v>
      </c>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row>
    <row r="70" spans="1:145" s="7" customFormat="1" ht="15" customHeight="1" thickBot="1" x14ac:dyDescent="0.25">
      <c r="A70" s="198" t="s">
        <v>96</v>
      </c>
      <c r="B70" s="199"/>
      <c r="C70" s="199"/>
      <c r="D70" s="200"/>
      <c r="E70" s="75"/>
      <c r="F70" s="17"/>
      <c r="G70" s="91"/>
      <c r="H70" s="77"/>
      <c r="I70" s="58"/>
      <c r="J70" s="81">
        <f>66800</f>
        <v>66800</v>
      </c>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row>
    <row r="71" spans="1:145" s="7" customFormat="1" x14ac:dyDescent="0.2">
      <c r="A71" s="13"/>
      <c r="B71" s="13"/>
      <c r="C71" s="13"/>
      <c r="D71" s="13"/>
      <c r="E71" s="69"/>
      <c r="F71" s="13"/>
      <c r="G71" s="92"/>
      <c r="H71" s="77"/>
      <c r="I71" s="58"/>
      <c r="J71" s="81">
        <v>50000</v>
      </c>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row>
    <row r="72" spans="1:145" s="7" customFormat="1" ht="12.75" customHeight="1" x14ac:dyDescent="0.2">
      <c r="A72" s="10"/>
      <c r="B72" s="16"/>
      <c r="C72" s="10"/>
      <c r="D72" s="10"/>
      <c r="E72" s="68"/>
      <c r="F72" s="12"/>
      <c r="G72" s="84"/>
      <c r="H72" s="77"/>
      <c r="I72" s="58"/>
      <c r="J72" s="81">
        <v>8800</v>
      </c>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row>
    <row r="73" spans="1:145" s="7" customFormat="1" x14ac:dyDescent="0.2">
      <c r="A73" s="10"/>
      <c r="B73" s="16"/>
      <c r="C73" s="10"/>
      <c r="D73" s="10"/>
      <c r="E73" s="68"/>
      <c r="F73" s="12"/>
      <c r="G73" s="84"/>
      <c r="H73" s="77"/>
      <c r="I73" s="6"/>
      <c r="J73" s="81">
        <v>22910</v>
      </c>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row>
    <row r="74" spans="1:145" s="7" customFormat="1" x14ac:dyDescent="0.2">
      <c r="A74" s="10"/>
      <c r="B74" s="16"/>
      <c r="C74" s="10"/>
      <c r="D74" s="10"/>
      <c r="E74" s="68"/>
      <c r="F74" s="12"/>
      <c r="G74" s="84"/>
      <c r="H74" s="77"/>
      <c r="I74" s="6"/>
      <c r="J74" s="81">
        <v>57150</v>
      </c>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row>
    <row r="75" spans="1:145" s="7" customFormat="1" x14ac:dyDescent="0.2">
      <c r="A75" s="10"/>
      <c r="B75" s="16"/>
      <c r="C75" s="10"/>
      <c r="D75" s="10"/>
      <c r="E75" s="68"/>
      <c r="F75" s="12"/>
      <c r="G75" s="93"/>
      <c r="H75" s="77"/>
      <c r="I75" s="6"/>
      <c r="J75" s="81">
        <v>39750</v>
      </c>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row>
    <row r="76" spans="1:145" s="7" customFormat="1" x14ac:dyDescent="0.2">
      <c r="A76" s="10"/>
      <c r="B76" s="16"/>
      <c r="C76" s="10"/>
      <c r="D76" s="10"/>
      <c r="E76" s="68"/>
      <c r="F76" s="12"/>
      <c r="G76" s="93"/>
      <c r="H76" s="77"/>
      <c r="I76" s="6"/>
      <c r="J76" s="81">
        <v>19720</v>
      </c>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row>
    <row r="77" spans="1:145" s="7" customFormat="1" x14ac:dyDescent="0.2">
      <c r="A77" s="10"/>
      <c r="B77" s="16"/>
      <c r="C77" s="10"/>
      <c r="D77" s="10"/>
      <c r="E77" s="68"/>
      <c r="F77" s="12"/>
      <c r="G77" s="93"/>
      <c r="H77" s="77"/>
      <c r="I77" s="6"/>
      <c r="J77" s="81">
        <v>715005</v>
      </c>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row>
    <row r="78" spans="1:145" s="7" customFormat="1" x14ac:dyDescent="0.2">
      <c r="A78" s="10"/>
      <c r="B78" s="16"/>
      <c r="C78" s="10"/>
      <c r="D78" s="10"/>
      <c r="E78" s="68"/>
      <c r="F78" s="12"/>
      <c r="G78" s="93"/>
      <c r="H78" s="77"/>
      <c r="I78" s="6"/>
      <c r="J78" s="81">
        <v>110925</v>
      </c>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row>
    <row r="79" spans="1:145" s="7" customFormat="1" x14ac:dyDescent="0.2">
      <c r="A79" s="10"/>
      <c r="B79" s="16"/>
      <c r="C79" s="10"/>
      <c r="D79" s="10"/>
      <c r="E79" s="68"/>
      <c r="F79" s="12"/>
      <c r="G79" s="93"/>
      <c r="H79" s="77"/>
      <c r="I79" s="6"/>
      <c r="J79" s="81">
        <v>7961.5</v>
      </c>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row>
    <row r="80" spans="1:145" s="7" customFormat="1" x14ac:dyDescent="0.2">
      <c r="A80" s="10"/>
      <c r="B80" s="16"/>
      <c r="C80" s="10"/>
      <c r="D80" s="10"/>
      <c r="E80" s="68"/>
      <c r="F80" s="12"/>
      <c r="G80" s="93"/>
      <c r="H80" s="77"/>
      <c r="I80" s="6"/>
      <c r="J80" s="81">
        <v>6369.2</v>
      </c>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row>
    <row r="81" spans="1:145" s="7" customFormat="1" x14ac:dyDescent="0.2">
      <c r="A81" s="10"/>
      <c r="B81" s="16"/>
      <c r="C81" s="10"/>
      <c r="D81" s="10"/>
      <c r="E81" s="68"/>
      <c r="F81" s="12"/>
      <c r="G81" s="93"/>
      <c r="H81" s="77"/>
      <c r="I81" s="6"/>
      <c r="J81" s="81">
        <v>34768</v>
      </c>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row>
    <row r="82" spans="1:145" s="7" customFormat="1" x14ac:dyDescent="0.2">
      <c r="A82" s="10"/>
      <c r="B82" s="16"/>
      <c r="C82" s="10"/>
      <c r="D82" s="10"/>
      <c r="E82" s="68"/>
      <c r="F82" s="12"/>
      <c r="G82" s="93"/>
      <c r="H82" s="77"/>
      <c r="I82" s="6"/>
      <c r="J82" s="81">
        <v>7000</v>
      </c>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c r="EJ82" s="6"/>
      <c r="EK82" s="6"/>
      <c r="EL82" s="6"/>
      <c r="EM82" s="6"/>
      <c r="EN82" s="6"/>
      <c r="EO82" s="6"/>
    </row>
    <row r="83" spans="1:145" s="7" customFormat="1" ht="12.75" customHeight="1" x14ac:dyDescent="0.2">
      <c r="A83" s="10"/>
      <c r="B83" s="16"/>
      <c r="C83" s="10"/>
      <c r="D83" s="10"/>
      <c r="E83" s="68"/>
      <c r="F83" s="12"/>
      <c r="G83" s="93"/>
      <c r="H83" s="77"/>
      <c r="I83" s="6"/>
      <c r="J83" s="81">
        <v>25500</v>
      </c>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row>
    <row r="84" spans="1:145" s="7" customFormat="1" x14ac:dyDescent="0.2">
      <c r="A84" s="10"/>
      <c r="B84" s="16"/>
      <c r="C84" s="10"/>
      <c r="D84" s="10"/>
      <c r="E84" s="68"/>
      <c r="F84" s="12"/>
      <c r="G84" s="93"/>
      <c r="H84" s="77"/>
      <c r="I84" s="6"/>
      <c r="J84" s="81">
        <v>15750</v>
      </c>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row>
    <row r="85" spans="1:145" s="7" customFormat="1" x14ac:dyDescent="0.2">
      <c r="A85" s="10"/>
      <c r="B85" s="16"/>
      <c r="C85" s="10"/>
      <c r="D85" s="10"/>
      <c r="E85" s="68"/>
      <c r="F85" s="12"/>
      <c r="G85" s="93"/>
      <c r="H85" s="77"/>
      <c r="I85" s="6"/>
      <c r="J85" s="81">
        <v>9408</v>
      </c>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c r="EJ85" s="6"/>
      <c r="EK85" s="6"/>
      <c r="EL85" s="6"/>
      <c r="EM85" s="6"/>
      <c r="EN85" s="6"/>
      <c r="EO85" s="6"/>
    </row>
    <row r="86" spans="1:145" s="7" customFormat="1" x14ac:dyDescent="0.2">
      <c r="A86" s="10"/>
      <c r="B86" s="16"/>
      <c r="C86" s="10"/>
      <c r="D86" s="10"/>
      <c r="E86" s="68"/>
      <c r="F86" s="12"/>
      <c r="G86" s="93"/>
      <c r="H86" s="77"/>
      <c r="I86" s="6"/>
      <c r="J86" s="81">
        <v>25700</v>
      </c>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row>
    <row r="87" spans="1:145" s="7" customFormat="1" x14ac:dyDescent="0.2">
      <c r="A87" s="10"/>
      <c r="B87" s="16"/>
      <c r="C87" s="10"/>
      <c r="D87" s="10"/>
      <c r="E87" s="68"/>
      <c r="F87" s="12"/>
      <c r="G87" s="93"/>
      <c r="H87" s="77"/>
      <c r="I87" s="6"/>
      <c r="J87" s="81">
        <v>110000</v>
      </c>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row>
    <row r="88" spans="1:145" s="7" customFormat="1" x14ac:dyDescent="0.2">
      <c r="A88" s="10"/>
      <c r="B88" s="16"/>
      <c r="C88" s="10"/>
      <c r="D88" s="10"/>
      <c r="E88" s="68"/>
      <c r="F88" s="12"/>
      <c r="G88" s="93"/>
      <c r="H88" s="77"/>
      <c r="I88" s="6"/>
      <c r="J88" s="81">
        <v>210000</v>
      </c>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row>
    <row r="89" spans="1:145" s="7" customFormat="1" x14ac:dyDescent="0.2">
      <c r="A89" s="10"/>
      <c r="B89" s="16"/>
      <c r="C89" s="10"/>
      <c r="D89" s="10"/>
      <c r="E89" s="68"/>
      <c r="F89" s="12"/>
      <c r="G89" s="93"/>
      <c r="H89" s="77"/>
      <c r="I89" s="6"/>
      <c r="J89" s="81">
        <v>206500</v>
      </c>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row>
    <row r="90" spans="1:145" s="7" customFormat="1" ht="12.75" customHeight="1" x14ac:dyDescent="0.2">
      <c r="A90" s="10"/>
      <c r="B90" s="16"/>
      <c r="C90" s="10"/>
      <c r="D90" s="10"/>
      <c r="E90" s="68"/>
      <c r="F90" s="12"/>
      <c r="G90" s="93"/>
      <c r="H90" s="77"/>
      <c r="I90" s="6"/>
      <c r="J90" s="81">
        <v>76265</v>
      </c>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row>
    <row r="91" spans="1:145" s="7" customFormat="1" x14ac:dyDescent="0.2">
      <c r="A91" s="10"/>
      <c r="B91" s="16"/>
      <c r="C91" s="10"/>
      <c r="D91" s="10"/>
      <c r="E91" s="68"/>
      <c r="F91" s="12"/>
      <c r="G91" s="93"/>
      <c r="H91" s="77"/>
      <c r="I91" s="6"/>
      <c r="J91" s="81">
        <v>9350</v>
      </c>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row>
    <row r="92" spans="1:145" s="7" customFormat="1" x14ac:dyDescent="0.2">
      <c r="A92" s="10"/>
      <c r="B92" s="16"/>
      <c r="C92" s="10"/>
      <c r="D92" s="10"/>
      <c r="E92" s="68"/>
      <c r="F92" s="12"/>
      <c r="G92" s="93"/>
      <c r="H92" s="77"/>
      <c r="I92" s="6"/>
      <c r="J92" s="81">
        <v>48500</v>
      </c>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row>
    <row r="93" spans="1:145" s="7" customFormat="1" x14ac:dyDescent="0.2">
      <c r="A93" s="10"/>
      <c r="B93" s="16"/>
      <c r="C93" s="10"/>
      <c r="D93" s="10"/>
      <c r="E93" s="68"/>
      <c r="F93" s="12"/>
      <c r="G93" s="93"/>
      <c r="H93" s="77"/>
      <c r="I93" s="6"/>
      <c r="J93" s="81">
        <v>4250</v>
      </c>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row>
    <row r="94" spans="1:145" s="7" customFormat="1" x14ac:dyDescent="0.2">
      <c r="A94" s="10"/>
      <c r="B94" s="16"/>
      <c r="C94" s="10"/>
      <c r="D94" s="10"/>
      <c r="E94" s="68"/>
      <c r="F94" s="12"/>
      <c r="G94" s="93"/>
      <c r="H94" s="77"/>
      <c r="I94" s="6"/>
      <c r="J94" s="81">
        <v>10700</v>
      </c>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row>
    <row r="95" spans="1:145" s="7" customFormat="1" x14ac:dyDescent="0.2">
      <c r="A95" s="10"/>
      <c r="B95" s="16"/>
      <c r="C95" s="10"/>
      <c r="D95" s="10"/>
      <c r="E95" s="68"/>
      <c r="F95" s="12"/>
      <c r="G95" s="93"/>
      <c r="H95" s="77"/>
      <c r="I95" s="6"/>
      <c r="J95" s="81">
        <v>19257</v>
      </c>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row>
    <row r="96" spans="1:145" s="7" customFormat="1" x14ac:dyDescent="0.2">
      <c r="A96" s="10"/>
      <c r="B96" s="16"/>
      <c r="C96" s="10"/>
      <c r="D96" s="10"/>
      <c r="E96" s="68"/>
      <c r="F96" s="12"/>
      <c r="G96" s="93"/>
      <c r="H96" s="77"/>
      <c r="I96" s="6"/>
      <c r="J96" s="81">
        <v>25500</v>
      </c>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row>
    <row r="97" spans="1:145" s="7" customFormat="1" x14ac:dyDescent="0.2">
      <c r="A97" s="10"/>
      <c r="B97" s="16"/>
      <c r="C97" s="10"/>
      <c r="D97" s="10"/>
      <c r="E97" s="68"/>
      <c r="F97" s="12"/>
      <c r="G97" s="93"/>
      <c r="H97" s="77"/>
      <c r="I97" s="6"/>
      <c r="J97" s="81">
        <v>4140</v>
      </c>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row>
    <row r="98" spans="1:145" s="7" customFormat="1" x14ac:dyDescent="0.2">
      <c r="A98" s="10"/>
      <c r="B98" s="16"/>
      <c r="C98" s="10"/>
      <c r="D98" s="10"/>
      <c r="E98" s="68"/>
      <c r="F98" s="12"/>
      <c r="G98" s="93"/>
      <c r="H98" s="77"/>
      <c r="I98" s="6"/>
      <c r="J98" s="81">
        <v>36300</v>
      </c>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row>
    <row r="99" spans="1:145" s="7" customFormat="1" x14ac:dyDescent="0.2">
      <c r="A99" s="10"/>
      <c r="B99" s="16"/>
      <c r="C99" s="10"/>
      <c r="D99" s="10"/>
      <c r="E99" s="68"/>
      <c r="F99" s="12"/>
      <c r="G99" s="93"/>
      <c r="H99" s="77"/>
      <c r="I99" s="6"/>
      <c r="J99" s="81">
        <v>81000</v>
      </c>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row>
    <row r="100" spans="1:145" s="7" customFormat="1" ht="12.75" customHeight="1" x14ac:dyDescent="0.2">
      <c r="A100" s="10"/>
      <c r="B100" s="16"/>
      <c r="C100" s="10"/>
      <c r="D100" s="10"/>
      <c r="E100" s="68"/>
      <c r="F100" s="12"/>
      <c r="G100" s="93"/>
      <c r="H100" s="77"/>
      <c r="I100" s="6"/>
      <c r="J100" s="81">
        <v>34250</v>
      </c>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row>
    <row r="101" spans="1:145" s="7" customFormat="1" x14ac:dyDescent="0.2">
      <c r="A101" s="10"/>
      <c r="B101" s="16"/>
      <c r="C101" s="10"/>
      <c r="D101" s="10"/>
      <c r="E101" s="68"/>
      <c r="F101" s="12"/>
      <c r="G101" s="93"/>
      <c r="H101" s="77"/>
      <c r="I101" s="6"/>
      <c r="J101" s="81">
        <v>10000</v>
      </c>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row>
    <row r="102" spans="1:145" s="7" customFormat="1" x14ac:dyDescent="0.2">
      <c r="A102" s="10"/>
      <c r="B102" s="16"/>
      <c r="C102" s="10"/>
      <c r="D102" s="10"/>
      <c r="E102" s="68"/>
      <c r="F102" s="12"/>
      <c r="G102" s="93"/>
      <c r="H102" s="77"/>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row>
    <row r="103" spans="1:145" s="7" customFormat="1" x14ac:dyDescent="0.2">
      <c r="A103" s="10"/>
      <c r="B103" s="16"/>
      <c r="C103" s="10"/>
      <c r="D103" s="10"/>
      <c r="E103" s="68"/>
      <c r="F103" s="12"/>
      <c r="G103" s="93"/>
      <c r="H103" s="77"/>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row>
    <row r="104" spans="1:145" s="7" customFormat="1" ht="12.75" customHeight="1" x14ac:dyDescent="0.2">
      <c r="A104" s="10"/>
      <c r="B104" s="16"/>
      <c r="C104" s="10"/>
      <c r="D104" s="10"/>
      <c r="E104" s="68"/>
      <c r="F104" s="12"/>
      <c r="G104" s="93"/>
      <c r="H104" s="77"/>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row>
    <row r="105" spans="1:145" s="7" customFormat="1" x14ac:dyDescent="0.2">
      <c r="A105" s="10"/>
      <c r="B105" s="16"/>
      <c r="C105" s="10"/>
      <c r="D105" s="10"/>
      <c r="E105" s="68"/>
      <c r="F105" s="12"/>
      <c r="G105" s="93"/>
      <c r="H105" s="77"/>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c r="CS105" s="6"/>
      <c r="CT105" s="6"/>
      <c r="CU105" s="6"/>
      <c r="CV105" s="6"/>
      <c r="CW105" s="6"/>
      <c r="CX105" s="6"/>
      <c r="CY105" s="6"/>
      <c r="CZ105" s="6"/>
      <c r="DA105" s="6"/>
      <c r="DB105" s="6"/>
      <c r="DC105" s="6"/>
      <c r="DD105" s="6"/>
      <c r="DE105" s="6"/>
      <c r="DF105" s="6"/>
      <c r="DG105" s="6"/>
      <c r="DH105" s="6"/>
      <c r="DI105" s="6"/>
      <c r="DJ105" s="6"/>
      <c r="DK105" s="6"/>
      <c r="DL105" s="6"/>
      <c r="DM105" s="6"/>
      <c r="DN105" s="6"/>
      <c r="DO105" s="6"/>
      <c r="DP105" s="6"/>
      <c r="DQ105" s="6"/>
      <c r="DR105" s="6"/>
      <c r="DS105" s="6"/>
      <c r="DT105" s="6"/>
      <c r="DU105" s="6"/>
      <c r="DV105" s="6"/>
      <c r="DW105" s="6"/>
      <c r="DX105" s="6"/>
      <c r="DY105" s="6"/>
      <c r="DZ105" s="6"/>
      <c r="EA105" s="6"/>
      <c r="EB105" s="6"/>
      <c r="EC105" s="6"/>
      <c r="ED105" s="6"/>
      <c r="EE105" s="6"/>
      <c r="EF105" s="6"/>
      <c r="EG105" s="6"/>
      <c r="EH105" s="6"/>
      <c r="EI105" s="6"/>
      <c r="EJ105" s="6"/>
      <c r="EK105" s="6"/>
      <c r="EL105" s="6"/>
      <c r="EM105" s="6"/>
      <c r="EN105" s="6"/>
      <c r="EO105" s="6"/>
    </row>
    <row r="106" spans="1:145" s="7" customFormat="1" x14ac:dyDescent="0.2">
      <c r="A106" s="10"/>
      <c r="B106" s="16"/>
      <c r="C106" s="10"/>
      <c r="D106" s="10"/>
      <c r="E106" s="68"/>
      <c r="F106" s="12"/>
      <c r="G106" s="93"/>
      <c r="H106" s="77"/>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6"/>
      <c r="DC106" s="6"/>
      <c r="DD106" s="6"/>
      <c r="DE106" s="6"/>
      <c r="DF106" s="6"/>
      <c r="DG106" s="6"/>
      <c r="DH106" s="6"/>
      <c r="DI106" s="6"/>
      <c r="DJ106" s="6"/>
      <c r="DK106" s="6"/>
      <c r="DL106" s="6"/>
      <c r="DM106" s="6"/>
      <c r="DN106" s="6"/>
      <c r="DO106" s="6"/>
      <c r="DP106" s="6"/>
      <c r="DQ106" s="6"/>
      <c r="DR106" s="6"/>
      <c r="DS106" s="6"/>
      <c r="DT106" s="6"/>
      <c r="DU106" s="6"/>
      <c r="DV106" s="6"/>
      <c r="DW106" s="6"/>
      <c r="DX106" s="6"/>
      <c r="DY106" s="6"/>
      <c r="DZ106" s="6"/>
      <c r="EA106" s="6"/>
      <c r="EB106" s="6"/>
      <c r="EC106" s="6"/>
      <c r="ED106" s="6"/>
      <c r="EE106" s="6"/>
      <c r="EF106" s="6"/>
      <c r="EG106" s="6"/>
      <c r="EH106" s="6"/>
      <c r="EI106" s="6"/>
      <c r="EJ106" s="6"/>
      <c r="EK106" s="6"/>
      <c r="EL106" s="6"/>
      <c r="EM106" s="6"/>
      <c r="EN106" s="6"/>
      <c r="EO106" s="6"/>
    </row>
    <row r="107" spans="1:145" s="7" customFormat="1" ht="12.75" customHeight="1" x14ac:dyDescent="0.2">
      <c r="A107" s="10"/>
      <c r="B107" s="16"/>
      <c r="C107" s="10"/>
      <c r="D107" s="10"/>
      <c r="E107" s="68"/>
      <c r="F107" s="12"/>
      <c r="G107" s="93"/>
      <c r="H107" s="77"/>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6"/>
      <c r="DC107" s="6"/>
      <c r="DD107" s="6"/>
      <c r="DE107" s="6"/>
      <c r="DF107" s="6"/>
      <c r="DG107" s="6"/>
      <c r="DH107" s="6"/>
      <c r="DI107" s="6"/>
      <c r="DJ107" s="6"/>
      <c r="DK107" s="6"/>
      <c r="DL107" s="6"/>
      <c r="DM107" s="6"/>
      <c r="DN107" s="6"/>
      <c r="DO107" s="6"/>
      <c r="DP107" s="6"/>
      <c r="DQ107" s="6"/>
      <c r="DR107" s="6"/>
      <c r="DS107" s="6"/>
      <c r="DT107" s="6"/>
      <c r="DU107" s="6"/>
      <c r="DV107" s="6"/>
      <c r="DW107" s="6"/>
      <c r="DX107" s="6"/>
      <c r="DY107" s="6"/>
      <c r="DZ107" s="6"/>
      <c r="EA107" s="6"/>
      <c r="EB107" s="6"/>
      <c r="EC107" s="6"/>
      <c r="ED107" s="6"/>
      <c r="EE107" s="6"/>
      <c r="EF107" s="6"/>
      <c r="EG107" s="6"/>
      <c r="EH107" s="6"/>
      <c r="EI107" s="6"/>
      <c r="EJ107" s="6"/>
      <c r="EK107" s="6"/>
      <c r="EL107" s="6"/>
      <c r="EM107" s="6"/>
      <c r="EN107" s="6"/>
      <c r="EO107" s="6"/>
    </row>
    <row r="108" spans="1:145" s="7" customFormat="1" x14ac:dyDescent="0.2">
      <c r="A108" s="10"/>
      <c r="B108" s="16"/>
      <c r="C108" s="10"/>
      <c r="D108" s="10"/>
      <c r="E108" s="68"/>
      <c r="F108" s="12"/>
      <c r="G108" s="93"/>
      <c r="H108" s="77"/>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row>
    <row r="109" spans="1:145" s="7" customFormat="1" x14ac:dyDescent="0.2">
      <c r="A109" s="10"/>
      <c r="B109" s="16"/>
      <c r="C109" s="10"/>
      <c r="D109" s="10"/>
      <c r="E109" s="68"/>
      <c r="F109" s="12"/>
      <c r="G109" s="92"/>
      <c r="H109" s="77"/>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row>
    <row r="110" spans="1:145" s="7" customFormat="1" ht="12.75" customHeight="1" x14ac:dyDescent="0.2">
      <c r="A110" s="10"/>
      <c r="B110" s="16"/>
      <c r="C110" s="10"/>
      <c r="D110" s="10"/>
      <c r="E110" s="68"/>
      <c r="F110" s="12"/>
      <c r="G110" s="92"/>
      <c r="H110" s="77"/>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c r="DH110" s="6"/>
      <c r="DI110" s="6"/>
      <c r="DJ110" s="6"/>
      <c r="DK110" s="6"/>
      <c r="DL110" s="6"/>
      <c r="DM110" s="6"/>
      <c r="DN110" s="6"/>
      <c r="DO110" s="6"/>
      <c r="DP110" s="6"/>
      <c r="DQ110" s="6"/>
      <c r="DR110" s="6"/>
      <c r="DS110" s="6"/>
      <c r="DT110" s="6"/>
      <c r="DU110" s="6"/>
      <c r="DV110" s="6"/>
      <c r="DW110" s="6"/>
      <c r="DX110" s="6"/>
      <c r="DY110" s="6"/>
      <c r="DZ110" s="6"/>
      <c r="EA110" s="6"/>
      <c r="EB110" s="6"/>
      <c r="EC110" s="6"/>
      <c r="ED110" s="6"/>
      <c r="EE110" s="6"/>
      <c r="EF110" s="6"/>
      <c r="EG110" s="6"/>
      <c r="EH110" s="6"/>
      <c r="EI110" s="6"/>
      <c r="EJ110" s="6"/>
      <c r="EK110" s="6"/>
      <c r="EL110" s="6"/>
      <c r="EM110" s="6"/>
      <c r="EN110" s="6"/>
      <c r="EO110" s="6"/>
    </row>
    <row r="111" spans="1:145" s="7" customFormat="1" x14ac:dyDescent="0.2">
      <c r="A111" s="10"/>
      <c r="B111" s="16"/>
      <c r="C111" s="10"/>
      <c r="D111" s="10"/>
      <c r="E111" s="68"/>
      <c r="F111" s="12"/>
      <c r="G111" s="92"/>
      <c r="H111" s="77"/>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6"/>
      <c r="DC111" s="6"/>
      <c r="DD111" s="6"/>
      <c r="DE111" s="6"/>
      <c r="DF111" s="6"/>
      <c r="DG111" s="6"/>
      <c r="DH111" s="6"/>
      <c r="DI111" s="6"/>
      <c r="DJ111" s="6"/>
      <c r="DK111" s="6"/>
      <c r="DL111" s="6"/>
      <c r="DM111" s="6"/>
      <c r="DN111" s="6"/>
      <c r="DO111" s="6"/>
      <c r="DP111" s="6"/>
      <c r="DQ111" s="6"/>
      <c r="DR111" s="6"/>
      <c r="DS111" s="6"/>
      <c r="DT111" s="6"/>
      <c r="DU111" s="6"/>
      <c r="DV111" s="6"/>
      <c r="DW111" s="6"/>
      <c r="DX111" s="6"/>
      <c r="DY111" s="6"/>
      <c r="DZ111" s="6"/>
      <c r="EA111" s="6"/>
      <c r="EB111" s="6"/>
      <c r="EC111" s="6"/>
      <c r="ED111" s="6"/>
      <c r="EE111" s="6"/>
      <c r="EF111" s="6"/>
      <c r="EG111" s="6"/>
      <c r="EH111" s="6"/>
      <c r="EI111" s="6"/>
      <c r="EJ111" s="6"/>
      <c r="EK111" s="6"/>
      <c r="EL111" s="6"/>
      <c r="EM111" s="6"/>
      <c r="EN111" s="6"/>
      <c r="EO111" s="6"/>
    </row>
    <row r="112" spans="1:145" s="7" customFormat="1" x14ac:dyDescent="0.2">
      <c r="A112" s="10"/>
      <c r="B112" s="16"/>
      <c r="C112" s="10"/>
      <c r="D112" s="10"/>
      <c r="E112" s="68"/>
      <c r="F112" s="12"/>
      <c r="G112" s="92"/>
      <c r="H112" s="77"/>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c r="DG112" s="6"/>
      <c r="DH112" s="6"/>
      <c r="DI112" s="6"/>
      <c r="DJ112" s="6"/>
      <c r="DK112" s="6"/>
      <c r="DL112" s="6"/>
      <c r="DM112" s="6"/>
      <c r="DN112" s="6"/>
      <c r="DO112" s="6"/>
      <c r="DP112" s="6"/>
      <c r="DQ112" s="6"/>
      <c r="DR112" s="6"/>
      <c r="DS112" s="6"/>
      <c r="DT112" s="6"/>
      <c r="DU112" s="6"/>
      <c r="DV112" s="6"/>
      <c r="DW112" s="6"/>
      <c r="DX112" s="6"/>
      <c r="DY112" s="6"/>
      <c r="DZ112" s="6"/>
      <c r="EA112" s="6"/>
      <c r="EB112" s="6"/>
      <c r="EC112" s="6"/>
      <c r="ED112" s="6"/>
      <c r="EE112" s="6"/>
      <c r="EF112" s="6"/>
      <c r="EG112" s="6"/>
      <c r="EH112" s="6"/>
      <c r="EI112" s="6"/>
      <c r="EJ112" s="6"/>
      <c r="EK112" s="6"/>
      <c r="EL112" s="6"/>
      <c r="EM112" s="6"/>
      <c r="EN112" s="6"/>
      <c r="EO112" s="6"/>
    </row>
    <row r="113" spans="1:145" s="7" customFormat="1" ht="12.75" customHeight="1" x14ac:dyDescent="0.2">
      <c r="A113" s="10"/>
      <c r="B113" s="16"/>
      <c r="C113" s="10"/>
      <c r="D113" s="10"/>
      <c r="E113" s="68"/>
      <c r="F113" s="12"/>
      <c r="G113" s="92"/>
      <c r="H113" s="77"/>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6"/>
      <c r="DC113" s="6"/>
      <c r="DD113" s="6"/>
      <c r="DE113" s="6"/>
      <c r="DF113" s="6"/>
      <c r="DG113" s="6"/>
      <c r="DH113" s="6"/>
      <c r="DI113" s="6"/>
      <c r="DJ113" s="6"/>
      <c r="DK113" s="6"/>
      <c r="DL113" s="6"/>
      <c r="DM113" s="6"/>
      <c r="DN113" s="6"/>
      <c r="DO113" s="6"/>
      <c r="DP113" s="6"/>
      <c r="DQ113" s="6"/>
      <c r="DR113" s="6"/>
      <c r="DS113" s="6"/>
      <c r="DT113" s="6"/>
      <c r="DU113" s="6"/>
      <c r="DV113" s="6"/>
      <c r="DW113" s="6"/>
      <c r="DX113" s="6"/>
      <c r="DY113" s="6"/>
      <c r="DZ113" s="6"/>
      <c r="EA113" s="6"/>
      <c r="EB113" s="6"/>
      <c r="EC113" s="6"/>
      <c r="ED113" s="6"/>
      <c r="EE113" s="6"/>
      <c r="EF113" s="6"/>
      <c r="EG113" s="6"/>
      <c r="EH113" s="6"/>
      <c r="EI113" s="6"/>
      <c r="EJ113" s="6"/>
      <c r="EK113" s="6"/>
      <c r="EL113" s="6"/>
      <c r="EM113" s="6"/>
      <c r="EN113" s="6"/>
      <c r="EO113" s="6"/>
    </row>
    <row r="114" spans="1:145" s="7" customFormat="1" x14ac:dyDescent="0.2">
      <c r="A114" s="10"/>
      <c r="B114" s="16"/>
      <c r="C114" s="10"/>
      <c r="D114" s="10"/>
      <c r="E114" s="68"/>
      <c r="F114" s="12"/>
      <c r="G114" s="92"/>
      <c r="H114" s="77"/>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c r="DG114" s="6"/>
      <c r="DH114" s="6"/>
      <c r="DI114" s="6"/>
      <c r="DJ114" s="6"/>
      <c r="DK114" s="6"/>
      <c r="DL114" s="6"/>
      <c r="DM114" s="6"/>
      <c r="DN114" s="6"/>
      <c r="DO114" s="6"/>
      <c r="DP114" s="6"/>
      <c r="DQ114" s="6"/>
      <c r="DR114" s="6"/>
      <c r="DS114" s="6"/>
      <c r="DT114" s="6"/>
      <c r="DU114" s="6"/>
      <c r="DV114" s="6"/>
      <c r="DW114" s="6"/>
      <c r="DX114" s="6"/>
      <c r="DY114" s="6"/>
      <c r="DZ114" s="6"/>
      <c r="EA114" s="6"/>
      <c r="EB114" s="6"/>
      <c r="EC114" s="6"/>
      <c r="ED114" s="6"/>
      <c r="EE114" s="6"/>
      <c r="EF114" s="6"/>
      <c r="EG114" s="6"/>
      <c r="EH114" s="6"/>
      <c r="EI114" s="6"/>
      <c r="EJ114" s="6"/>
      <c r="EK114" s="6"/>
      <c r="EL114" s="6"/>
      <c r="EM114" s="6"/>
      <c r="EN114" s="6"/>
      <c r="EO114" s="6"/>
    </row>
    <row r="115" spans="1:145" s="7" customFormat="1" x14ac:dyDescent="0.2">
      <c r="A115" s="10"/>
      <c r="B115" s="16"/>
      <c r="C115" s="10"/>
      <c r="D115" s="10"/>
      <c r="E115" s="68"/>
      <c r="F115" s="12"/>
      <c r="G115" s="92"/>
      <c r="H115" s="77"/>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c r="CS115" s="6"/>
      <c r="CT115" s="6"/>
      <c r="CU115" s="6"/>
      <c r="CV115" s="6"/>
      <c r="CW115" s="6"/>
      <c r="CX115" s="6"/>
      <c r="CY115" s="6"/>
      <c r="CZ115" s="6"/>
      <c r="DA115" s="6"/>
      <c r="DB115" s="6"/>
      <c r="DC115" s="6"/>
      <c r="DD115" s="6"/>
      <c r="DE115" s="6"/>
      <c r="DF115" s="6"/>
      <c r="DG115" s="6"/>
      <c r="DH115" s="6"/>
      <c r="DI115" s="6"/>
      <c r="DJ115" s="6"/>
      <c r="DK115" s="6"/>
      <c r="DL115" s="6"/>
      <c r="DM115" s="6"/>
      <c r="DN115" s="6"/>
      <c r="DO115" s="6"/>
      <c r="DP115" s="6"/>
      <c r="DQ115" s="6"/>
      <c r="DR115" s="6"/>
      <c r="DS115" s="6"/>
      <c r="DT115" s="6"/>
      <c r="DU115" s="6"/>
      <c r="DV115" s="6"/>
      <c r="DW115" s="6"/>
      <c r="DX115" s="6"/>
      <c r="DY115" s="6"/>
      <c r="DZ115" s="6"/>
      <c r="EA115" s="6"/>
      <c r="EB115" s="6"/>
      <c r="EC115" s="6"/>
      <c r="ED115" s="6"/>
      <c r="EE115" s="6"/>
      <c r="EF115" s="6"/>
      <c r="EG115" s="6"/>
      <c r="EH115" s="6"/>
      <c r="EI115" s="6"/>
      <c r="EJ115" s="6"/>
      <c r="EK115" s="6"/>
      <c r="EL115" s="6"/>
      <c r="EM115" s="6"/>
      <c r="EN115" s="6"/>
      <c r="EO115" s="6"/>
    </row>
    <row r="116" spans="1:145" s="7" customFormat="1" ht="12.75" customHeight="1" x14ac:dyDescent="0.2">
      <c r="A116" s="10"/>
      <c r="B116" s="16"/>
      <c r="C116" s="10"/>
      <c r="D116" s="10"/>
      <c r="E116" s="68"/>
      <c r="F116" s="12"/>
      <c r="G116" s="92"/>
      <c r="H116" s="77"/>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c r="CJ116" s="6"/>
      <c r="CK116" s="6"/>
      <c r="CL116" s="6"/>
      <c r="CM116" s="6"/>
      <c r="CN116" s="6"/>
      <c r="CO116" s="6"/>
      <c r="CP116" s="6"/>
      <c r="CQ116" s="6"/>
      <c r="CR116" s="6"/>
      <c r="CS116" s="6"/>
      <c r="CT116" s="6"/>
      <c r="CU116" s="6"/>
      <c r="CV116" s="6"/>
      <c r="CW116" s="6"/>
      <c r="CX116" s="6"/>
      <c r="CY116" s="6"/>
      <c r="CZ116" s="6"/>
      <c r="DA116" s="6"/>
      <c r="DB116" s="6"/>
      <c r="DC116" s="6"/>
      <c r="DD116" s="6"/>
      <c r="DE116" s="6"/>
      <c r="DF116" s="6"/>
      <c r="DG116" s="6"/>
      <c r="DH116" s="6"/>
      <c r="DI116" s="6"/>
      <c r="DJ116" s="6"/>
      <c r="DK116" s="6"/>
      <c r="DL116" s="6"/>
      <c r="DM116" s="6"/>
      <c r="DN116" s="6"/>
      <c r="DO116" s="6"/>
      <c r="DP116" s="6"/>
      <c r="DQ116" s="6"/>
      <c r="DR116" s="6"/>
      <c r="DS116" s="6"/>
      <c r="DT116" s="6"/>
      <c r="DU116" s="6"/>
      <c r="DV116" s="6"/>
      <c r="DW116" s="6"/>
      <c r="DX116" s="6"/>
      <c r="DY116" s="6"/>
      <c r="DZ116" s="6"/>
      <c r="EA116" s="6"/>
      <c r="EB116" s="6"/>
      <c r="EC116" s="6"/>
      <c r="ED116" s="6"/>
      <c r="EE116" s="6"/>
      <c r="EF116" s="6"/>
      <c r="EG116" s="6"/>
      <c r="EH116" s="6"/>
      <c r="EI116" s="6"/>
      <c r="EJ116" s="6"/>
      <c r="EK116" s="6"/>
      <c r="EL116" s="6"/>
      <c r="EM116" s="6"/>
      <c r="EN116" s="6"/>
      <c r="EO116" s="6"/>
    </row>
    <row r="117" spans="1:145" s="7" customFormat="1" x14ac:dyDescent="0.2">
      <c r="A117" s="10"/>
      <c r="B117" s="16"/>
      <c r="C117" s="10"/>
      <c r="D117" s="10"/>
      <c r="E117" s="68"/>
      <c r="F117" s="12"/>
      <c r="G117" s="92"/>
      <c r="H117" s="77"/>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c r="CQ117" s="6"/>
      <c r="CR117" s="6"/>
      <c r="CS117" s="6"/>
      <c r="CT117" s="6"/>
      <c r="CU117" s="6"/>
      <c r="CV117" s="6"/>
      <c r="CW117" s="6"/>
      <c r="CX117" s="6"/>
      <c r="CY117" s="6"/>
      <c r="CZ117" s="6"/>
      <c r="DA117" s="6"/>
      <c r="DB117" s="6"/>
      <c r="DC117" s="6"/>
      <c r="DD117" s="6"/>
      <c r="DE117" s="6"/>
      <c r="DF117" s="6"/>
      <c r="DG117" s="6"/>
      <c r="DH117" s="6"/>
      <c r="DI117" s="6"/>
      <c r="DJ117" s="6"/>
      <c r="DK117" s="6"/>
      <c r="DL117" s="6"/>
      <c r="DM117" s="6"/>
      <c r="DN117" s="6"/>
      <c r="DO117" s="6"/>
      <c r="DP117" s="6"/>
      <c r="DQ117" s="6"/>
      <c r="DR117" s="6"/>
      <c r="DS117" s="6"/>
      <c r="DT117" s="6"/>
      <c r="DU117" s="6"/>
      <c r="DV117" s="6"/>
      <c r="DW117" s="6"/>
      <c r="DX117" s="6"/>
      <c r="DY117" s="6"/>
      <c r="DZ117" s="6"/>
      <c r="EA117" s="6"/>
      <c r="EB117" s="6"/>
      <c r="EC117" s="6"/>
      <c r="ED117" s="6"/>
      <c r="EE117" s="6"/>
      <c r="EF117" s="6"/>
      <c r="EG117" s="6"/>
      <c r="EH117" s="6"/>
      <c r="EI117" s="6"/>
      <c r="EJ117" s="6"/>
      <c r="EK117" s="6"/>
      <c r="EL117" s="6"/>
      <c r="EM117" s="6"/>
      <c r="EN117" s="6"/>
      <c r="EO117" s="6"/>
    </row>
    <row r="118" spans="1:145" s="7" customFormat="1" x14ac:dyDescent="0.2">
      <c r="A118" s="10"/>
      <c r="B118" s="16"/>
      <c r="C118" s="10"/>
      <c r="D118" s="10"/>
      <c r="E118" s="68"/>
      <c r="F118" s="12"/>
      <c r="G118" s="92"/>
      <c r="H118" s="77"/>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6"/>
      <c r="DC118" s="6"/>
      <c r="DD118" s="6"/>
      <c r="DE118" s="6"/>
      <c r="DF118" s="6"/>
      <c r="DG118" s="6"/>
      <c r="DH118" s="6"/>
      <c r="DI118" s="6"/>
      <c r="DJ118" s="6"/>
      <c r="DK118" s="6"/>
      <c r="DL118" s="6"/>
      <c r="DM118" s="6"/>
      <c r="DN118" s="6"/>
      <c r="DO118" s="6"/>
      <c r="DP118" s="6"/>
      <c r="DQ118" s="6"/>
      <c r="DR118" s="6"/>
      <c r="DS118" s="6"/>
      <c r="DT118" s="6"/>
      <c r="DU118" s="6"/>
      <c r="DV118" s="6"/>
      <c r="DW118" s="6"/>
      <c r="DX118" s="6"/>
      <c r="DY118" s="6"/>
      <c r="DZ118" s="6"/>
      <c r="EA118" s="6"/>
      <c r="EB118" s="6"/>
      <c r="EC118" s="6"/>
      <c r="ED118" s="6"/>
      <c r="EE118" s="6"/>
      <c r="EF118" s="6"/>
      <c r="EG118" s="6"/>
      <c r="EH118" s="6"/>
      <c r="EI118" s="6"/>
      <c r="EJ118" s="6"/>
      <c r="EK118" s="6"/>
      <c r="EL118" s="6"/>
      <c r="EM118" s="6"/>
      <c r="EN118" s="6"/>
      <c r="EO118" s="6"/>
    </row>
    <row r="119" spans="1:145" s="7" customFormat="1" x14ac:dyDescent="0.2">
      <c r="A119" s="10"/>
      <c r="B119" s="16"/>
      <c r="C119" s="10"/>
      <c r="D119" s="10"/>
      <c r="E119" s="68"/>
      <c r="F119" s="12"/>
      <c r="G119" s="92"/>
      <c r="H119" s="77"/>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c r="DA119" s="6"/>
      <c r="DB119" s="6"/>
      <c r="DC119" s="6"/>
      <c r="DD119" s="6"/>
      <c r="DE119" s="6"/>
      <c r="DF119" s="6"/>
      <c r="DG119" s="6"/>
      <c r="DH119" s="6"/>
      <c r="DI119" s="6"/>
      <c r="DJ119" s="6"/>
      <c r="DK119" s="6"/>
      <c r="DL119" s="6"/>
      <c r="DM119" s="6"/>
      <c r="DN119" s="6"/>
      <c r="DO119" s="6"/>
      <c r="DP119" s="6"/>
      <c r="DQ119" s="6"/>
      <c r="DR119" s="6"/>
      <c r="DS119" s="6"/>
      <c r="DT119" s="6"/>
      <c r="DU119" s="6"/>
      <c r="DV119" s="6"/>
      <c r="DW119" s="6"/>
      <c r="DX119" s="6"/>
      <c r="DY119" s="6"/>
      <c r="DZ119" s="6"/>
      <c r="EA119" s="6"/>
      <c r="EB119" s="6"/>
      <c r="EC119" s="6"/>
      <c r="ED119" s="6"/>
      <c r="EE119" s="6"/>
      <c r="EF119" s="6"/>
      <c r="EG119" s="6"/>
      <c r="EH119" s="6"/>
      <c r="EI119" s="6"/>
      <c r="EJ119" s="6"/>
      <c r="EK119" s="6"/>
      <c r="EL119" s="6"/>
      <c r="EM119" s="6"/>
      <c r="EN119" s="6"/>
      <c r="EO119" s="6"/>
    </row>
    <row r="120" spans="1:145" s="7" customFormat="1" ht="12.75" customHeight="1" x14ac:dyDescent="0.2">
      <c r="A120" s="10"/>
      <c r="B120" s="16"/>
      <c r="C120" s="10"/>
      <c r="D120" s="10"/>
      <c r="E120" s="68"/>
      <c r="F120" s="12"/>
      <c r="G120" s="92"/>
      <c r="H120" s="77"/>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6"/>
      <c r="DC120" s="6"/>
      <c r="DD120" s="6"/>
      <c r="DE120" s="6"/>
      <c r="DF120" s="6"/>
      <c r="DG120" s="6"/>
      <c r="DH120" s="6"/>
      <c r="DI120" s="6"/>
      <c r="DJ120" s="6"/>
      <c r="DK120" s="6"/>
      <c r="DL120" s="6"/>
      <c r="DM120" s="6"/>
      <c r="DN120" s="6"/>
      <c r="DO120" s="6"/>
      <c r="DP120" s="6"/>
      <c r="DQ120" s="6"/>
      <c r="DR120" s="6"/>
      <c r="DS120" s="6"/>
      <c r="DT120" s="6"/>
      <c r="DU120" s="6"/>
      <c r="DV120" s="6"/>
      <c r="DW120" s="6"/>
      <c r="DX120" s="6"/>
      <c r="DY120" s="6"/>
      <c r="DZ120" s="6"/>
      <c r="EA120" s="6"/>
      <c r="EB120" s="6"/>
      <c r="EC120" s="6"/>
      <c r="ED120" s="6"/>
      <c r="EE120" s="6"/>
      <c r="EF120" s="6"/>
      <c r="EG120" s="6"/>
      <c r="EH120" s="6"/>
      <c r="EI120" s="6"/>
      <c r="EJ120" s="6"/>
      <c r="EK120" s="6"/>
      <c r="EL120" s="6"/>
      <c r="EM120" s="6"/>
      <c r="EN120" s="6"/>
      <c r="EO120" s="6"/>
    </row>
    <row r="121" spans="1:145" s="7" customFormat="1" x14ac:dyDescent="0.2">
      <c r="A121" s="10"/>
      <c r="B121" s="16"/>
      <c r="C121" s="10"/>
      <c r="D121" s="10"/>
      <c r="E121" s="68"/>
      <c r="F121" s="12"/>
      <c r="G121" s="92"/>
      <c r="H121" s="77"/>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row>
    <row r="122" spans="1:145" s="7" customFormat="1" x14ac:dyDescent="0.2">
      <c r="A122" s="10"/>
      <c r="B122" s="16"/>
      <c r="C122" s="10"/>
      <c r="D122" s="10"/>
      <c r="E122" s="68"/>
      <c r="F122" s="12"/>
      <c r="G122" s="92"/>
      <c r="H122" s="77"/>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row>
    <row r="123" spans="1:145" s="7" customFormat="1" x14ac:dyDescent="0.2">
      <c r="A123" s="10"/>
      <c r="B123" s="16"/>
      <c r="C123" s="10"/>
      <c r="D123" s="10"/>
      <c r="E123" s="68"/>
      <c r="F123" s="12"/>
      <c r="G123" s="92"/>
      <c r="H123" s="77"/>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c r="DB123" s="6"/>
      <c r="DC123" s="6"/>
      <c r="DD123" s="6"/>
      <c r="DE123" s="6"/>
      <c r="DF123" s="6"/>
      <c r="DG123" s="6"/>
      <c r="DH123" s="6"/>
      <c r="DI123" s="6"/>
      <c r="DJ123" s="6"/>
      <c r="DK123" s="6"/>
      <c r="DL123" s="6"/>
      <c r="DM123" s="6"/>
      <c r="DN123" s="6"/>
      <c r="DO123" s="6"/>
      <c r="DP123" s="6"/>
      <c r="DQ123" s="6"/>
      <c r="DR123" s="6"/>
      <c r="DS123" s="6"/>
      <c r="DT123" s="6"/>
      <c r="DU123" s="6"/>
      <c r="DV123" s="6"/>
      <c r="DW123" s="6"/>
      <c r="DX123" s="6"/>
      <c r="DY123" s="6"/>
      <c r="DZ123" s="6"/>
      <c r="EA123" s="6"/>
      <c r="EB123" s="6"/>
      <c r="EC123" s="6"/>
      <c r="ED123" s="6"/>
      <c r="EE123" s="6"/>
      <c r="EF123" s="6"/>
      <c r="EG123" s="6"/>
      <c r="EH123" s="6"/>
      <c r="EI123" s="6"/>
      <c r="EJ123" s="6"/>
      <c r="EK123" s="6"/>
      <c r="EL123" s="6"/>
      <c r="EM123" s="6"/>
      <c r="EN123" s="6"/>
      <c r="EO123" s="6"/>
    </row>
    <row r="124" spans="1:145" s="7" customFormat="1" x14ac:dyDescent="0.2">
      <c r="A124" s="10"/>
      <c r="B124" s="16"/>
      <c r="C124" s="10"/>
      <c r="D124" s="10"/>
      <c r="E124" s="68"/>
      <c r="F124" s="12"/>
      <c r="G124" s="92"/>
      <c r="H124" s="77"/>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c r="DA124" s="6"/>
      <c r="DB124" s="6"/>
      <c r="DC124" s="6"/>
      <c r="DD124" s="6"/>
      <c r="DE124" s="6"/>
      <c r="DF124" s="6"/>
      <c r="DG124" s="6"/>
      <c r="DH124" s="6"/>
      <c r="DI124" s="6"/>
      <c r="DJ124" s="6"/>
      <c r="DK124" s="6"/>
      <c r="DL124" s="6"/>
      <c r="DM124" s="6"/>
      <c r="DN124" s="6"/>
      <c r="DO124" s="6"/>
      <c r="DP124" s="6"/>
      <c r="DQ124" s="6"/>
      <c r="DR124" s="6"/>
      <c r="DS124" s="6"/>
      <c r="DT124" s="6"/>
      <c r="DU124" s="6"/>
      <c r="DV124" s="6"/>
      <c r="DW124" s="6"/>
      <c r="DX124" s="6"/>
      <c r="DY124" s="6"/>
      <c r="DZ124" s="6"/>
      <c r="EA124" s="6"/>
      <c r="EB124" s="6"/>
      <c r="EC124" s="6"/>
      <c r="ED124" s="6"/>
      <c r="EE124" s="6"/>
      <c r="EF124" s="6"/>
      <c r="EG124" s="6"/>
      <c r="EH124" s="6"/>
      <c r="EI124" s="6"/>
      <c r="EJ124" s="6"/>
      <c r="EK124" s="6"/>
      <c r="EL124" s="6"/>
      <c r="EM124" s="6"/>
      <c r="EN124" s="6"/>
      <c r="EO124" s="6"/>
    </row>
    <row r="125" spans="1:145" s="7" customFormat="1" x14ac:dyDescent="0.2">
      <c r="A125" s="10"/>
      <c r="B125" s="16"/>
      <c r="C125" s="10"/>
      <c r="D125" s="10"/>
      <c r="E125" s="68"/>
      <c r="F125" s="12"/>
      <c r="G125" s="92"/>
      <c r="H125" s="77"/>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c r="CM125" s="6"/>
      <c r="CN125" s="6"/>
      <c r="CO125" s="6"/>
      <c r="CP125" s="6"/>
      <c r="CQ125" s="6"/>
      <c r="CR125" s="6"/>
      <c r="CS125" s="6"/>
      <c r="CT125" s="6"/>
      <c r="CU125" s="6"/>
      <c r="CV125" s="6"/>
      <c r="CW125" s="6"/>
      <c r="CX125" s="6"/>
      <c r="CY125" s="6"/>
      <c r="CZ125" s="6"/>
      <c r="DA125" s="6"/>
      <c r="DB125" s="6"/>
      <c r="DC125" s="6"/>
      <c r="DD125" s="6"/>
      <c r="DE125" s="6"/>
      <c r="DF125" s="6"/>
      <c r="DG125" s="6"/>
      <c r="DH125" s="6"/>
      <c r="DI125" s="6"/>
      <c r="DJ125" s="6"/>
      <c r="DK125" s="6"/>
      <c r="DL125" s="6"/>
      <c r="DM125" s="6"/>
      <c r="DN125" s="6"/>
      <c r="DO125" s="6"/>
      <c r="DP125" s="6"/>
      <c r="DQ125" s="6"/>
      <c r="DR125" s="6"/>
      <c r="DS125" s="6"/>
      <c r="DT125" s="6"/>
      <c r="DU125" s="6"/>
      <c r="DV125" s="6"/>
      <c r="DW125" s="6"/>
      <c r="DX125" s="6"/>
      <c r="DY125" s="6"/>
      <c r="DZ125" s="6"/>
      <c r="EA125" s="6"/>
      <c r="EB125" s="6"/>
      <c r="EC125" s="6"/>
      <c r="ED125" s="6"/>
      <c r="EE125" s="6"/>
      <c r="EF125" s="6"/>
      <c r="EG125" s="6"/>
      <c r="EH125" s="6"/>
      <c r="EI125" s="6"/>
      <c r="EJ125" s="6"/>
      <c r="EK125" s="6"/>
      <c r="EL125" s="6"/>
      <c r="EM125" s="6"/>
      <c r="EN125" s="6"/>
      <c r="EO125" s="6"/>
    </row>
    <row r="126" spans="1:145" s="7" customFormat="1" x14ac:dyDescent="0.2">
      <c r="A126" s="10"/>
      <c r="B126" s="16"/>
      <c r="C126" s="10"/>
      <c r="D126" s="10"/>
      <c r="E126" s="68"/>
      <c r="F126" s="12"/>
      <c r="G126" s="92"/>
      <c r="H126" s="77"/>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c r="DH126" s="6"/>
      <c r="DI126" s="6"/>
      <c r="DJ126" s="6"/>
      <c r="DK126" s="6"/>
      <c r="DL126" s="6"/>
      <c r="DM126" s="6"/>
      <c r="DN126" s="6"/>
      <c r="DO126" s="6"/>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row>
    <row r="127" spans="1:145" s="7" customFormat="1" x14ac:dyDescent="0.2">
      <c r="A127" s="10"/>
      <c r="B127" s="16"/>
      <c r="C127" s="10"/>
      <c r="D127" s="10"/>
      <c r="E127" s="68"/>
      <c r="F127" s="12"/>
      <c r="G127" s="92"/>
      <c r="H127" s="77"/>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c r="DC127" s="6"/>
      <c r="DD127" s="6"/>
      <c r="DE127" s="6"/>
      <c r="DF127" s="6"/>
      <c r="DG127" s="6"/>
      <c r="DH127" s="6"/>
      <c r="DI127" s="6"/>
      <c r="DJ127" s="6"/>
      <c r="DK127" s="6"/>
      <c r="DL127" s="6"/>
      <c r="DM127" s="6"/>
      <c r="DN127" s="6"/>
      <c r="DO127" s="6"/>
      <c r="DP127" s="6"/>
      <c r="DQ127" s="6"/>
      <c r="DR127" s="6"/>
      <c r="DS127" s="6"/>
      <c r="DT127" s="6"/>
      <c r="DU127" s="6"/>
      <c r="DV127" s="6"/>
      <c r="DW127" s="6"/>
      <c r="DX127" s="6"/>
      <c r="DY127" s="6"/>
      <c r="DZ127" s="6"/>
      <c r="EA127" s="6"/>
      <c r="EB127" s="6"/>
      <c r="EC127" s="6"/>
      <c r="ED127" s="6"/>
      <c r="EE127" s="6"/>
      <c r="EF127" s="6"/>
      <c r="EG127" s="6"/>
      <c r="EH127" s="6"/>
      <c r="EI127" s="6"/>
      <c r="EJ127" s="6"/>
      <c r="EK127" s="6"/>
      <c r="EL127" s="6"/>
      <c r="EM127" s="6"/>
      <c r="EN127" s="6"/>
      <c r="EO127" s="6"/>
    </row>
    <row r="128" spans="1:145" s="7" customFormat="1" x14ac:dyDescent="0.2">
      <c r="A128" s="10"/>
      <c r="B128" s="16"/>
      <c r="C128" s="10"/>
      <c r="D128" s="10"/>
      <c r="E128" s="68"/>
      <c r="F128" s="12"/>
      <c r="G128" s="92"/>
      <c r="H128" s="77"/>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6"/>
      <c r="DM128" s="6"/>
      <c r="DN128" s="6"/>
      <c r="DO128" s="6"/>
      <c r="DP128" s="6"/>
      <c r="DQ128" s="6"/>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row>
    <row r="129" spans="1:145" s="7" customFormat="1" x14ac:dyDescent="0.2">
      <c r="A129" s="10"/>
      <c r="B129" s="16"/>
      <c r="C129" s="10"/>
      <c r="D129" s="10"/>
      <c r="E129" s="68"/>
      <c r="F129" s="12"/>
      <c r="G129" s="92"/>
      <c r="H129" s="77"/>
      <c r="I129" s="1"/>
      <c r="J129" s="1"/>
      <c r="K129" s="1"/>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c r="DH129" s="6"/>
      <c r="DI129" s="6"/>
      <c r="DJ129" s="6"/>
      <c r="DK129" s="6"/>
      <c r="DL129" s="6"/>
      <c r="DM129" s="6"/>
      <c r="DN129" s="6"/>
      <c r="DO129" s="6"/>
      <c r="DP129" s="6"/>
      <c r="DQ129" s="6"/>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row>
    <row r="130" spans="1:145" s="8" customFormat="1" ht="21" customHeight="1" x14ac:dyDescent="0.2">
      <c r="A130" s="10"/>
      <c r="B130" s="16"/>
      <c r="C130" s="10"/>
      <c r="D130" s="10"/>
      <c r="E130" s="68"/>
      <c r="F130" s="12"/>
      <c r="G130" s="92"/>
      <c r="H130" s="77"/>
      <c r="I130" s="4"/>
      <c r="J130" s="4"/>
      <c r="K130" s="4"/>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row>
    <row r="131" spans="1:145" s="3" customFormat="1" ht="17.25" customHeight="1" x14ac:dyDescent="0.2">
      <c r="A131" s="10"/>
      <c r="B131" s="16"/>
      <c r="C131" s="10"/>
      <c r="D131" s="10"/>
      <c r="E131" s="68"/>
      <c r="F131" s="12"/>
      <c r="G131" s="92"/>
      <c r="H131" s="77"/>
      <c r="I131" s="6"/>
      <c r="J131" s="6"/>
      <c r="K131" s="6"/>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c r="DC131" s="6"/>
      <c r="DD131" s="6"/>
      <c r="DE131" s="6"/>
      <c r="DF131" s="6"/>
      <c r="DG131" s="6"/>
      <c r="DH131" s="6"/>
      <c r="DI131" s="6"/>
      <c r="DJ131" s="6"/>
      <c r="DK131" s="6"/>
      <c r="DL131" s="6"/>
      <c r="DM131" s="6"/>
      <c r="DN131" s="6"/>
      <c r="DO131" s="6"/>
      <c r="DP131" s="6"/>
      <c r="DQ131" s="6"/>
      <c r="DR131" s="6"/>
      <c r="DS131" s="6"/>
      <c r="DT131" s="6"/>
      <c r="DU131" s="6"/>
      <c r="DV131" s="6"/>
      <c r="DW131" s="6"/>
      <c r="DX131" s="6"/>
      <c r="DY131" s="6"/>
      <c r="DZ131" s="6"/>
      <c r="EA131" s="6"/>
      <c r="EB131" s="6"/>
      <c r="EC131" s="6"/>
      <c r="ED131" s="6"/>
      <c r="EE131" s="6"/>
      <c r="EF131" s="6"/>
      <c r="EG131" s="6"/>
      <c r="EH131" s="6"/>
      <c r="EI131" s="6"/>
      <c r="EJ131" s="6"/>
      <c r="EK131" s="6"/>
      <c r="EL131" s="6"/>
      <c r="EM131" s="6"/>
      <c r="EN131" s="6"/>
      <c r="EO131" s="6"/>
    </row>
    <row r="132" spans="1:145" s="7" customFormat="1" x14ac:dyDescent="0.2">
      <c r="A132" s="10"/>
      <c r="B132" s="16"/>
      <c r="C132" s="10"/>
      <c r="D132" s="10"/>
      <c r="E132" s="68"/>
      <c r="F132" s="12"/>
      <c r="G132" s="92"/>
      <c r="H132" s="77"/>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row>
    <row r="133" spans="1:145" s="7" customFormat="1" x14ac:dyDescent="0.2">
      <c r="A133" s="10"/>
      <c r="B133" s="16"/>
      <c r="C133" s="10"/>
      <c r="D133" s="10"/>
      <c r="E133" s="68"/>
      <c r="F133" s="12"/>
      <c r="G133" s="92"/>
      <c r="H133" s="77"/>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c r="DH133" s="6"/>
      <c r="DI133" s="6"/>
      <c r="DJ133" s="6"/>
      <c r="DK133" s="6"/>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row>
    <row r="134" spans="1:145" s="7" customFormat="1" x14ac:dyDescent="0.2">
      <c r="A134" s="10"/>
      <c r="B134" s="16"/>
      <c r="C134" s="10"/>
      <c r="D134" s="10"/>
      <c r="E134" s="68"/>
      <c r="F134" s="12"/>
      <c r="G134" s="92"/>
      <c r="H134" s="77"/>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row>
    <row r="135" spans="1:145" s="7" customFormat="1" ht="21" customHeight="1" x14ac:dyDescent="0.2">
      <c r="A135" s="10"/>
      <c r="B135" s="16"/>
      <c r="C135" s="10"/>
      <c r="D135" s="10"/>
      <c r="E135" s="68"/>
      <c r="F135" s="12"/>
      <c r="G135" s="92"/>
      <c r="H135" s="77"/>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c r="DA135" s="6"/>
      <c r="DB135" s="6"/>
      <c r="DC135" s="6"/>
      <c r="DD135" s="6"/>
      <c r="DE135" s="6"/>
      <c r="DF135" s="6"/>
      <c r="DG135" s="6"/>
      <c r="DH135" s="6"/>
      <c r="DI135" s="6"/>
      <c r="DJ135" s="6"/>
      <c r="DK135" s="6"/>
      <c r="DL135" s="6"/>
      <c r="DM135" s="6"/>
      <c r="DN135" s="6"/>
      <c r="DO135" s="6"/>
      <c r="DP135" s="6"/>
      <c r="DQ135" s="6"/>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row>
    <row r="136" spans="1:145" s="7" customFormat="1" x14ac:dyDescent="0.2">
      <c r="A136" s="10"/>
      <c r="B136" s="16"/>
      <c r="C136" s="10"/>
      <c r="D136" s="10"/>
      <c r="E136" s="68"/>
      <c r="F136" s="12"/>
      <c r="G136" s="92"/>
      <c r="H136" s="77"/>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c r="CN136" s="6"/>
      <c r="CO136" s="6"/>
      <c r="CP136" s="6"/>
      <c r="CQ136" s="6"/>
      <c r="CR136" s="6"/>
      <c r="CS136" s="6"/>
      <c r="CT136" s="6"/>
      <c r="CU136" s="6"/>
      <c r="CV136" s="6"/>
      <c r="CW136" s="6"/>
      <c r="CX136" s="6"/>
      <c r="CY136" s="6"/>
      <c r="CZ136" s="6"/>
      <c r="DA136" s="6"/>
      <c r="DB136" s="6"/>
      <c r="DC136" s="6"/>
      <c r="DD136" s="6"/>
      <c r="DE136" s="6"/>
      <c r="DF136" s="6"/>
      <c r="DG136" s="6"/>
      <c r="DH136" s="6"/>
      <c r="DI136" s="6"/>
      <c r="DJ136" s="6"/>
      <c r="DK136" s="6"/>
      <c r="DL136" s="6"/>
      <c r="DM136" s="6"/>
      <c r="DN136" s="6"/>
      <c r="DO136" s="6"/>
      <c r="DP136" s="6"/>
      <c r="DQ136" s="6"/>
      <c r="DR136" s="6"/>
      <c r="DS136" s="6"/>
      <c r="DT136" s="6"/>
      <c r="DU136" s="6"/>
      <c r="DV136" s="6"/>
      <c r="DW136" s="6"/>
      <c r="DX136" s="6"/>
      <c r="DY136" s="6"/>
      <c r="DZ136" s="6"/>
      <c r="EA136" s="6"/>
      <c r="EB136" s="6"/>
      <c r="EC136" s="6"/>
      <c r="ED136" s="6"/>
      <c r="EE136" s="6"/>
      <c r="EF136" s="6"/>
      <c r="EG136" s="6"/>
      <c r="EH136" s="6"/>
      <c r="EI136" s="6"/>
      <c r="EJ136" s="6"/>
      <c r="EK136" s="6"/>
      <c r="EL136" s="6"/>
      <c r="EM136" s="6"/>
      <c r="EN136" s="6"/>
      <c r="EO136" s="6"/>
    </row>
    <row r="137" spans="1:145" s="7" customFormat="1" ht="21" customHeight="1" x14ac:dyDescent="0.2">
      <c r="A137" s="10"/>
      <c r="B137" s="16"/>
      <c r="C137" s="10"/>
      <c r="D137" s="10"/>
      <c r="E137" s="68"/>
      <c r="F137" s="12"/>
      <c r="G137" s="92"/>
      <c r="H137" s="77"/>
      <c r="I137" s="1"/>
      <c r="J137" s="1"/>
      <c r="K137" s="1"/>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c r="CN137" s="6"/>
      <c r="CO137" s="6"/>
      <c r="CP137" s="6"/>
      <c r="CQ137" s="6"/>
      <c r="CR137" s="6"/>
      <c r="CS137" s="6"/>
      <c r="CT137" s="6"/>
      <c r="CU137" s="6"/>
      <c r="CV137" s="6"/>
      <c r="CW137" s="6"/>
      <c r="CX137" s="6"/>
      <c r="CY137" s="6"/>
      <c r="CZ137" s="6"/>
      <c r="DA137" s="6"/>
      <c r="DB137" s="6"/>
      <c r="DC137" s="6"/>
      <c r="DD137" s="6"/>
      <c r="DE137" s="6"/>
      <c r="DF137" s="6"/>
      <c r="DG137" s="6"/>
      <c r="DH137" s="6"/>
      <c r="DI137" s="6"/>
      <c r="DJ137" s="6"/>
      <c r="DK137" s="6"/>
      <c r="DL137" s="6"/>
      <c r="DM137" s="6"/>
      <c r="DN137" s="6"/>
      <c r="DO137" s="6"/>
      <c r="DP137" s="6"/>
      <c r="DQ137" s="6"/>
      <c r="DR137" s="6"/>
      <c r="DS137" s="6"/>
      <c r="DT137" s="6"/>
      <c r="DU137" s="6"/>
      <c r="DV137" s="6"/>
      <c r="DW137" s="6"/>
      <c r="DX137" s="6"/>
      <c r="DY137" s="6"/>
      <c r="DZ137" s="6"/>
      <c r="EA137" s="6"/>
      <c r="EB137" s="6"/>
      <c r="EC137" s="6"/>
      <c r="ED137" s="6"/>
      <c r="EE137" s="6"/>
      <c r="EF137" s="6"/>
      <c r="EG137" s="6"/>
      <c r="EH137" s="6"/>
      <c r="EI137" s="6"/>
      <c r="EJ137" s="6"/>
      <c r="EK137" s="6"/>
      <c r="EL137" s="6"/>
      <c r="EM137" s="6"/>
      <c r="EN137" s="6"/>
      <c r="EO137" s="6"/>
    </row>
    <row r="138" spans="1:145" s="8" customFormat="1" ht="21" customHeight="1" x14ac:dyDescent="0.2">
      <c r="A138" s="10"/>
      <c r="B138" s="16"/>
      <c r="C138" s="10"/>
      <c r="D138" s="10"/>
      <c r="E138" s="68"/>
      <c r="F138" s="12"/>
      <c r="G138" s="92"/>
      <c r="H138" s="77"/>
      <c r="I138" s="6"/>
      <c r="J138" s="6"/>
      <c r="K138" s="6"/>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row>
    <row r="139" spans="1:145" s="7" customFormat="1" x14ac:dyDescent="0.2">
      <c r="A139" s="10"/>
      <c r="B139" s="16"/>
      <c r="C139" s="10"/>
      <c r="D139" s="10"/>
      <c r="E139" s="68"/>
      <c r="F139" s="12"/>
      <c r="G139" s="92"/>
      <c r="H139" s="77"/>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c r="CM139" s="6"/>
      <c r="CN139" s="6"/>
      <c r="CO139" s="6"/>
      <c r="CP139" s="6"/>
      <c r="CQ139" s="6"/>
      <c r="CR139" s="6"/>
      <c r="CS139" s="6"/>
      <c r="CT139" s="6"/>
      <c r="CU139" s="6"/>
      <c r="CV139" s="6"/>
      <c r="CW139" s="6"/>
      <c r="CX139" s="6"/>
      <c r="CY139" s="6"/>
      <c r="CZ139" s="6"/>
      <c r="DA139" s="6"/>
      <c r="DB139" s="6"/>
      <c r="DC139" s="6"/>
      <c r="DD139" s="6"/>
      <c r="DE139" s="6"/>
      <c r="DF139" s="6"/>
      <c r="DG139" s="6"/>
      <c r="DH139" s="6"/>
      <c r="DI139" s="6"/>
      <c r="DJ139" s="6"/>
      <c r="DK139" s="6"/>
      <c r="DL139" s="6"/>
      <c r="DM139" s="6"/>
      <c r="DN139" s="6"/>
      <c r="DO139" s="6"/>
      <c r="DP139" s="6"/>
      <c r="DQ139" s="6"/>
      <c r="DR139" s="6"/>
      <c r="DS139" s="6"/>
      <c r="DT139" s="6"/>
      <c r="DU139" s="6"/>
      <c r="DV139" s="6"/>
      <c r="DW139" s="6"/>
      <c r="DX139" s="6"/>
      <c r="DY139" s="6"/>
      <c r="DZ139" s="6"/>
      <c r="EA139" s="6"/>
      <c r="EB139" s="6"/>
      <c r="EC139" s="6"/>
      <c r="ED139" s="6"/>
      <c r="EE139" s="6"/>
      <c r="EF139" s="6"/>
      <c r="EG139" s="6"/>
      <c r="EH139" s="6"/>
      <c r="EI139" s="6"/>
      <c r="EJ139" s="6"/>
      <c r="EK139" s="6"/>
      <c r="EL139" s="6"/>
      <c r="EM139" s="6"/>
      <c r="EN139" s="6"/>
      <c r="EO139" s="6"/>
    </row>
    <row r="140" spans="1:145" s="6" customFormat="1" x14ac:dyDescent="0.2">
      <c r="A140" s="10"/>
      <c r="B140" s="16"/>
      <c r="C140" s="10"/>
      <c r="D140" s="10"/>
      <c r="E140" s="68"/>
      <c r="F140" s="12"/>
      <c r="G140" s="92"/>
      <c r="H140" s="77"/>
      <c r="I140" s="4"/>
      <c r="J140" s="4"/>
      <c r="K140" s="4"/>
    </row>
    <row r="141" spans="1:145" s="6" customFormat="1" x14ac:dyDescent="0.2">
      <c r="A141" s="10"/>
      <c r="B141" s="16"/>
      <c r="C141" s="10"/>
      <c r="D141" s="10"/>
      <c r="E141" s="68"/>
      <c r="F141" s="12"/>
      <c r="G141" s="92"/>
      <c r="H141" s="77"/>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row>
    <row r="142" spans="1:145" s="3" customFormat="1" x14ac:dyDescent="0.2">
      <c r="A142" s="10"/>
      <c r="B142" s="16"/>
      <c r="C142" s="10"/>
      <c r="D142" s="10"/>
      <c r="E142" s="68"/>
      <c r="F142" s="12"/>
      <c r="G142" s="92"/>
      <c r="H142" s="77"/>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c r="CS142" s="6"/>
      <c r="CT142" s="6"/>
      <c r="CU142" s="6"/>
      <c r="CV142" s="6"/>
      <c r="CW142" s="6"/>
      <c r="CX142" s="6"/>
      <c r="CY142" s="6"/>
      <c r="CZ142" s="6"/>
      <c r="DA142" s="6"/>
      <c r="DB142" s="6"/>
      <c r="DC142" s="6"/>
      <c r="DD142" s="6"/>
      <c r="DE142" s="6"/>
      <c r="DF142" s="6"/>
      <c r="DG142" s="6"/>
      <c r="DH142" s="6"/>
      <c r="DI142" s="6"/>
      <c r="DJ142" s="6"/>
      <c r="DK142" s="6"/>
      <c r="DL142" s="6"/>
      <c r="DM142" s="6"/>
      <c r="DN142" s="6"/>
      <c r="DO142" s="6"/>
      <c r="DP142" s="6"/>
      <c r="DQ142" s="6"/>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row>
    <row r="143" spans="1:145" s="3" customFormat="1" x14ac:dyDescent="0.2">
      <c r="A143" s="10"/>
      <c r="B143" s="16"/>
      <c r="C143" s="10"/>
      <c r="D143" s="10"/>
      <c r="E143" s="68"/>
      <c r="F143" s="12"/>
      <c r="G143" s="92"/>
      <c r="H143" s="77"/>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c r="CS143" s="6"/>
      <c r="CT143" s="6"/>
      <c r="CU143" s="6"/>
      <c r="CV143" s="6"/>
      <c r="CW143" s="6"/>
      <c r="CX143" s="6"/>
      <c r="CY143" s="6"/>
      <c r="CZ143" s="6"/>
      <c r="DA143" s="6"/>
      <c r="DB143" s="6"/>
      <c r="DC143" s="6"/>
      <c r="DD143" s="6"/>
      <c r="DE143" s="6"/>
      <c r="DF143" s="6"/>
      <c r="DG143" s="6"/>
      <c r="DH143" s="6"/>
      <c r="DI143" s="6"/>
      <c r="DJ143" s="6"/>
      <c r="DK143" s="6"/>
      <c r="DL143" s="6"/>
      <c r="DM143" s="6"/>
      <c r="DN143" s="6"/>
      <c r="DO143" s="6"/>
      <c r="DP143" s="6"/>
      <c r="DQ143" s="6"/>
      <c r="DR143" s="6"/>
      <c r="DS143" s="6"/>
      <c r="DT143" s="6"/>
      <c r="DU143" s="6"/>
      <c r="DV143" s="6"/>
      <c r="DW143" s="6"/>
      <c r="DX143" s="6"/>
      <c r="DY143" s="6"/>
      <c r="DZ143" s="6"/>
      <c r="EA143" s="6"/>
      <c r="EB143" s="6"/>
      <c r="EC143" s="6"/>
      <c r="ED143" s="6"/>
      <c r="EE143" s="6"/>
      <c r="EF143" s="6"/>
      <c r="EG143" s="6"/>
      <c r="EH143" s="6"/>
      <c r="EI143" s="6"/>
      <c r="EJ143" s="6"/>
      <c r="EK143" s="6"/>
      <c r="EL143" s="6"/>
      <c r="EM143" s="6"/>
      <c r="EN143" s="6"/>
      <c r="EO143" s="6"/>
    </row>
    <row r="144" spans="1:145" ht="17.25" customHeight="1" x14ac:dyDescent="0.2"/>
    <row r="145" ht="26.25" customHeight="1" x14ac:dyDescent="0.2"/>
  </sheetData>
  <customSheetViews>
    <customSheetView guid="{06C400FA-2F11-4F74-AB3B-20FF5762B33D}" fitToPage="1" hiddenColumns="1">
      <selection activeCell="D14" sqref="D14"/>
      <pageMargins left="0.25" right="0.17" top="0.24" bottom="0.25" header="0.26" footer="0.25"/>
      <pageSetup fitToHeight="0" orientation="portrait" r:id="rId1"/>
      <headerFooter alignWithMargins="0"/>
    </customSheetView>
    <customSheetView guid="{B4621D8F-19F1-4C77-B58E-D047EEF12D14}" fitToPage="1" hiddenColumns="1" topLeftCell="A3">
      <selection activeCell="G22" sqref="G22"/>
      <pageMargins left="0.25" right="0.17" top="0.24" bottom="0.25" header="0.26" footer="0.25"/>
      <pageSetup fitToHeight="0" orientation="portrait" r:id="rId2"/>
      <headerFooter alignWithMargins="0"/>
    </customSheetView>
    <customSheetView guid="{1FB63209-2C94-489F-8707-D59C12A0C69A}" showPageBreaks="1" fitToPage="1" printArea="1" hiddenColumns="1">
      <selection activeCell="I12" sqref="I12"/>
      <pageMargins left="0.25" right="0.17" top="0.24" bottom="0.25" header="0.26" footer="0.25"/>
      <pageSetup fitToHeight="0" orientation="portrait" r:id="rId3"/>
      <headerFooter alignWithMargins="0"/>
    </customSheetView>
    <customSheetView guid="{9BFF95DF-7BF0-40B3-9BC9-3D9CBF38FE7D}">
      <selection activeCell="G40" sqref="G40"/>
      <pageMargins left="0.25" right="0.17" top="0.24" bottom="0.25" header="0.26" footer="0.25"/>
      <pageSetup scale="75" orientation="landscape" r:id="rId4"/>
      <headerFooter alignWithMargins="0"/>
    </customSheetView>
    <customSheetView guid="{DB20168D-0209-454C-AE95-923A750BC773}" showPageBreaks="1" fitToPage="1" printArea="1" hiddenColumns="1" topLeftCell="F1">
      <selection activeCell="I6" sqref="I6"/>
      <pageMargins left="0.25" right="0.17" top="0.24" bottom="0.25" header="0.26" footer="0.25"/>
      <pageSetup fitToHeight="0" orientation="portrait" r:id="rId5"/>
      <headerFooter alignWithMargins="0"/>
    </customSheetView>
    <customSheetView guid="{2A422E85-F7C1-4C99-A5F8-94F0E0C85346}" showPageBreaks="1" fitToPage="1" printArea="1" hiddenColumns="1" topLeftCell="A34">
      <selection activeCell="H46" sqref="H46"/>
      <pageMargins left="0.25" right="0.17" top="0.24" bottom="0.25" header="0.26" footer="0.25"/>
      <pageSetup fitToHeight="0" orientation="portrait" r:id="rId6"/>
      <headerFooter alignWithMargins="0"/>
    </customSheetView>
  </customSheetViews>
  <mergeCells count="11">
    <mergeCell ref="A70:D70"/>
    <mergeCell ref="A68:D68"/>
    <mergeCell ref="A1:F1"/>
    <mergeCell ref="A27:F27"/>
    <mergeCell ref="A69:D69"/>
    <mergeCell ref="A5:F5"/>
    <mergeCell ref="A35:F35"/>
    <mergeCell ref="A9:F9"/>
    <mergeCell ref="A13:F13"/>
    <mergeCell ref="A21:F21"/>
    <mergeCell ref="A37:F37"/>
  </mergeCells>
  <phoneticPr fontId="3" type="noConversion"/>
  <pageMargins left="0.25" right="0.17" top="0.24" bottom="0.25" header="0.26" footer="0.25"/>
  <pageSetup fitToHeight="0" orientation="portrait" r:id="rId7"/>
  <headerFooter alignWithMargins="0"/>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2"/>
  <sheetViews>
    <sheetView workbookViewId="0">
      <selection activeCell="E108" sqref="E108"/>
    </sheetView>
  </sheetViews>
  <sheetFormatPr defaultRowHeight="12.75" x14ac:dyDescent="0.2"/>
  <cols>
    <col min="1" max="1" width="11.42578125" customWidth="1"/>
    <col min="2" max="2" width="11.5703125" bestFit="1" customWidth="1"/>
    <col min="3" max="3" width="34.5703125" customWidth="1"/>
    <col min="4" max="4" width="13.28515625" bestFit="1" customWidth="1"/>
  </cols>
  <sheetData>
    <row r="1" spans="1:7" x14ac:dyDescent="0.2">
      <c r="A1" t="s">
        <v>22</v>
      </c>
      <c r="B1" s="27" t="s">
        <v>23</v>
      </c>
      <c r="C1" t="s">
        <v>24</v>
      </c>
      <c r="D1" t="s">
        <v>25</v>
      </c>
      <c r="E1" t="s">
        <v>26</v>
      </c>
    </row>
    <row r="2" spans="1:7" x14ac:dyDescent="0.2">
      <c r="B2" s="27"/>
    </row>
    <row r="3" spans="1:7" ht="19.5" thickBot="1" x14ac:dyDescent="0.25">
      <c r="A3" s="214" t="s">
        <v>58</v>
      </c>
      <c r="B3" s="214"/>
      <c r="C3" s="214"/>
      <c r="D3" s="214"/>
      <c r="E3" s="214"/>
      <c r="F3" s="214"/>
      <c r="G3" s="214"/>
    </row>
    <row r="4" spans="1:7" ht="13.5" thickBot="1" x14ac:dyDescent="0.25">
      <c r="A4" s="28"/>
      <c r="B4" s="27"/>
      <c r="C4" s="29" t="s">
        <v>27</v>
      </c>
      <c r="D4" s="30"/>
      <c r="E4" s="31">
        <v>0</v>
      </c>
      <c r="F4" s="31" t="s">
        <v>28</v>
      </c>
    </row>
    <row r="5" spans="1:7" ht="13.5" thickBot="1" x14ac:dyDescent="0.25">
      <c r="B5" s="27"/>
      <c r="C5" s="29" t="s">
        <v>29</v>
      </c>
      <c r="D5" s="32" t="s">
        <v>1</v>
      </c>
      <c r="E5" s="54">
        <v>15658</v>
      </c>
      <c r="G5" t="s">
        <v>30</v>
      </c>
    </row>
    <row r="6" spans="1:7" ht="13.5" thickBot="1" x14ac:dyDescent="0.25">
      <c r="A6" s="28"/>
      <c r="B6" s="27"/>
      <c r="C6" s="29" t="s">
        <v>64</v>
      </c>
      <c r="E6" s="33">
        <v>0</v>
      </c>
    </row>
    <row r="7" spans="1:7" x14ac:dyDescent="0.2">
      <c r="A7" s="34"/>
      <c r="B7" s="35"/>
      <c r="C7" s="29" t="s">
        <v>65</v>
      </c>
      <c r="D7" s="32" t="s">
        <v>1</v>
      </c>
      <c r="E7" s="33">
        <v>33.18</v>
      </c>
      <c r="G7" t="s">
        <v>31</v>
      </c>
    </row>
    <row r="8" spans="1:7" x14ac:dyDescent="0.2">
      <c r="A8" s="34"/>
      <c r="B8" s="27"/>
      <c r="C8" t="s">
        <v>32</v>
      </c>
      <c r="D8" s="36"/>
      <c r="E8" s="37">
        <f>ROUNDUP(SUM(E5:E7),0)</f>
        <v>15692</v>
      </c>
      <c r="G8" t="s">
        <v>33</v>
      </c>
    </row>
    <row r="9" spans="1:7" ht="13.5" thickBot="1" x14ac:dyDescent="0.25">
      <c r="A9" s="38"/>
      <c r="B9" s="27"/>
    </row>
    <row r="10" spans="1:7" ht="13.5" thickBot="1" x14ac:dyDescent="0.25">
      <c r="A10" s="28"/>
      <c r="B10" s="39" t="s">
        <v>62</v>
      </c>
      <c r="C10" t="s">
        <v>34</v>
      </c>
      <c r="D10" t="s">
        <v>35</v>
      </c>
      <c r="E10">
        <v>10</v>
      </c>
      <c r="F10" t="s">
        <v>20</v>
      </c>
    </row>
    <row r="11" spans="1:7" x14ac:dyDescent="0.2">
      <c r="A11" s="38"/>
      <c r="B11" s="39" t="s">
        <v>66</v>
      </c>
      <c r="C11" t="s">
        <v>34</v>
      </c>
      <c r="D11" t="s">
        <v>35</v>
      </c>
      <c r="E11">
        <v>10</v>
      </c>
      <c r="F11" t="s">
        <v>20</v>
      </c>
    </row>
    <row r="12" spans="1:7" x14ac:dyDescent="0.2">
      <c r="A12" s="38"/>
      <c r="B12" s="39" t="s">
        <v>63</v>
      </c>
      <c r="C12" s="40" t="s">
        <v>34</v>
      </c>
      <c r="D12" s="40" t="s">
        <v>35</v>
      </c>
      <c r="E12">
        <v>10</v>
      </c>
      <c r="F12" s="40" t="s">
        <v>20</v>
      </c>
      <c r="G12" s="40"/>
    </row>
    <row r="13" spans="1:7" x14ac:dyDescent="0.2">
      <c r="A13" s="38"/>
      <c r="B13" s="39"/>
      <c r="C13" s="40" t="s">
        <v>34</v>
      </c>
      <c r="D13" t="s">
        <v>35</v>
      </c>
      <c r="F13" t="s">
        <v>20</v>
      </c>
      <c r="G13" s="40"/>
    </row>
    <row r="14" spans="1:7" x14ac:dyDescent="0.2">
      <c r="A14" s="38"/>
      <c r="B14" s="39"/>
      <c r="C14" s="40" t="s">
        <v>34</v>
      </c>
      <c r="D14" t="s">
        <v>35</v>
      </c>
      <c r="F14" t="s">
        <v>20</v>
      </c>
      <c r="G14" s="40"/>
    </row>
    <row r="15" spans="1:7" x14ac:dyDescent="0.2">
      <c r="B15" s="35"/>
      <c r="C15" s="40" t="s">
        <v>32</v>
      </c>
      <c r="E15" s="41">
        <f>SUM(E10:E14)</f>
        <v>30</v>
      </c>
      <c r="F15" t="s">
        <v>20</v>
      </c>
    </row>
    <row r="16" spans="1:7" ht="13.5" thickBot="1" x14ac:dyDescent="0.25">
      <c r="A16" s="38"/>
      <c r="B16" s="27"/>
    </row>
    <row r="17" spans="1:6" ht="13.5" thickBot="1" x14ac:dyDescent="0.25">
      <c r="A17" s="42"/>
      <c r="B17" s="27"/>
      <c r="C17" s="43" t="s">
        <v>36</v>
      </c>
      <c r="D17" s="44" t="s">
        <v>37</v>
      </c>
    </row>
    <row r="18" spans="1:6" x14ac:dyDescent="0.2">
      <c r="B18" s="27"/>
      <c r="D18" s="44" t="s">
        <v>38</v>
      </c>
      <c r="F18" t="s">
        <v>39</v>
      </c>
    </row>
    <row r="19" spans="1:6" x14ac:dyDescent="0.2">
      <c r="B19" s="27"/>
      <c r="D19" s="44" t="s">
        <v>40</v>
      </c>
      <c r="F19" s="40" t="s">
        <v>41</v>
      </c>
    </row>
    <row r="20" spans="1:6" x14ac:dyDescent="0.2">
      <c r="B20" s="27"/>
      <c r="D20" s="44" t="s">
        <v>42</v>
      </c>
      <c r="F20" s="40" t="s">
        <v>43</v>
      </c>
    </row>
    <row r="21" spans="1:6" ht="15" x14ac:dyDescent="0.25">
      <c r="B21" s="27"/>
      <c r="D21" s="45" t="s">
        <v>44</v>
      </c>
      <c r="F21" t="s">
        <v>45</v>
      </c>
    </row>
    <row r="22" spans="1:6" ht="15" x14ac:dyDescent="0.25">
      <c r="B22" s="27"/>
      <c r="E22" s="46"/>
      <c r="F22" s="46" t="s">
        <v>46</v>
      </c>
    </row>
    <row r="23" spans="1:6" ht="15" x14ac:dyDescent="0.25">
      <c r="B23" s="27"/>
      <c r="C23" t="s">
        <v>32</v>
      </c>
      <c r="D23" s="44"/>
      <c r="E23" s="41">
        <f>E22</f>
        <v>0</v>
      </c>
      <c r="F23" s="46" t="s">
        <v>47</v>
      </c>
    </row>
    <row r="24" spans="1:6" ht="15.75" thickBot="1" x14ac:dyDescent="0.3">
      <c r="B24" s="27"/>
      <c r="D24" s="44"/>
      <c r="E24" s="47"/>
      <c r="F24" s="46"/>
    </row>
    <row r="25" spans="1:6" ht="15.75" thickBot="1" x14ac:dyDescent="0.3">
      <c r="A25" s="28"/>
      <c r="B25" s="55">
        <v>1490</v>
      </c>
      <c r="C25" s="40" t="s">
        <v>48</v>
      </c>
      <c r="D25" t="s">
        <v>35</v>
      </c>
      <c r="E25" s="47">
        <v>1</v>
      </c>
      <c r="F25" s="46"/>
    </row>
    <row r="26" spans="1:6" ht="15" x14ac:dyDescent="0.25">
      <c r="B26" s="55">
        <v>3968</v>
      </c>
      <c r="C26" s="40" t="s">
        <v>48</v>
      </c>
      <c r="D26" t="s">
        <v>35</v>
      </c>
      <c r="E26" s="47">
        <v>1</v>
      </c>
      <c r="F26" s="46"/>
    </row>
    <row r="27" spans="1:6" ht="15" x14ac:dyDescent="0.25">
      <c r="A27" s="38"/>
      <c r="B27" s="55">
        <v>9392</v>
      </c>
      <c r="C27" s="40" t="s">
        <v>48</v>
      </c>
      <c r="D27" t="s">
        <v>35</v>
      </c>
      <c r="E27" s="47">
        <v>1</v>
      </c>
      <c r="F27" s="46"/>
    </row>
    <row r="28" spans="1:6" ht="15" x14ac:dyDescent="0.25">
      <c r="A28" s="38"/>
      <c r="B28" s="55">
        <v>10152</v>
      </c>
      <c r="C28" s="40" t="s">
        <v>48</v>
      </c>
      <c r="D28" t="s">
        <v>35</v>
      </c>
      <c r="E28" s="47">
        <v>1</v>
      </c>
      <c r="F28" s="46"/>
    </row>
    <row r="29" spans="1:6" ht="15" x14ac:dyDescent="0.25">
      <c r="A29" s="38"/>
      <c r="B29" s="55">
        <v>14107</v>
      </c>
      <c r="C29" s="40" t="s">
        <v>48</v>
      </c>
      <c r="D29" t="s">
        <v>35</v>
      </c>
      <c r="E29" s="47">
        <v>1</v>
      </c>
      <c r="F29" s="46"/>
    </row>
    <row r="30" spans="1:6" ht="15" x14ac:dyDescent="0.25">
      <c r="A30" s="38"/>
      <c r="B30" s="55">
        <v>16000</v>
      </c>
      <c r="C30" s="40" t="s">
        <v>48</v>
      </c>
      <c r="D30" t="s">
        <v>35</v>
      </c>
      <c r="E30" s="47">
        <v>1</v>
      </c>
      <c r="F30" s="46"/>
    </row>
    <row r="31" spans="1:6" ht="15" x14ac:dyDescent="0.25">
      <c r="A31" s="38"/>
      <c r="B31" s="55">
        <v>16021</v>
      </c>
      <c r="C31" s="40" t="s">
        <v>48</v>
      </c>
      <c r="D31" t="s">
        <v>35</v>
      </c>
      <c r="E31" s="47">
        <v>1</v>
      </c>
      <c r="F31" s="46"/>
    </row>
    <row r="32" spans="1:6" ht="15" x14ac:dyDescent="0.25">
      <c r="A32" s="38"/>
      <c r="B32" s="48"/>
      <c r="C32" t="s">
        <v>32</v>
      </c>
      <c r="E32" s="41">
        <f>SUM(E25:E31)</f>
        <v>7</v>
      </c>
    </row>
    <row r="33" spans="1:5" x14ac:dyDescent="0.2">
      <c r="A33" s="38"/>
      <c r="B33" s="27"/>
    </row>
    <row r="34" spans="1:5" ht="15.75" thickBot="1" x14ac:dyDescent="0.3">
      <c r="A34" s="38"/>
      <c r="B34" s="48"/>
      <c r="E34" s="47"/>
    </row>
    <row r="35" spans="1:5" ht="13.5" thickBot="1" x14ac:dyDescent="0.25">
      <c r="A35" s="42"/>
      <c r="B35" s="55">
        <v>16000</v>
      </c>
      <c r="C35" s="40" t="s">
        <v>49</v>
      </c>
      <c r="D35" t="s">
        <v>35</v>
      </c>
      <c r="E35" s="47">
        <v>1</v>
      </c>
    </row>
    <row r="36" spans="1:5" x14ac:dyDescent="0.2">
      <c r="A36" s="49"/>
      <c r="B36" s="55">
        <v>16021</v>
      </c>
      <c r="C36" s="40" t="s">
        <v>49</v>
      </c>
      <c r="D36" t="s">
        <v>35</v>
      </c>
      <c r="E36" s="47">
        <v>1</v>
      </c>
    </row>
    <row r="37" spans="1:5" x14ac:dyDescent="0.2">
      <c r="A37" s="49"/>
      <c r="B37" s="39"/>
      <c r="C37" t="s">
        <v>32</v>
      </c>
      <c r="E37" s="41">
        <f>SUM(E35)</f>
        <v>1</v>
      </c>
    </row>
    <row r="38" spans="1:5" ht="13.5" thickBot="1" x14ac:dyDescent="0.25">
      <c r="A38" s="49"/>
      <c r="B38" s="39"/>
      <c r="C38" s="40"/>
      <c r="E38" s="47"/>
    </row>
    <row r="39" spans="1:5" ht="13.5" thickBot="1" x14ac:dyDescent="0.25">
      <c r="A39" s="42"/>
      <c r="B39" s="39">
        <v>4717</v>
      </c>
      <c r="C39" s="40" t="s">
        <v>61</v>
      </c>
      <c r="D39" s="40" t="s">
        <v>2</v>
      </c>
      <c r="E39" s="47">
        <v>1</v>
      </c>
    </row>
    <row r="40" spans="1:5" x14ac:dyDescent="0.2">
      <c r="A40" s="49"/>
      <c r="B40" s="39"/>
      <c r="C40" t="s">
        <v>32</v>
      </c>
      <c r="E40" s="41">
        <f>SUM(E39:E39)</f>
        <v>1</v>
      </c>
    </row>
    <row r="41" spans="1:5" ht="15.75" thickBot="1" x14ac:dyDescent="0.3">
      <c r="A41" s="38"/>
      <c r="B41" s="48"/>
    </row>
    <row r="42" spans="1:5" ht="13.5" thickBot="1" x14ac:dyDescent="0.25">
      <c r="A42" s="28"/>
      <c r="B42" s="39">
        <v>8749</v>
      </c>
      <c r="C42" s="40" t="s">
        <v>67</v>
      </c>
      <c r="D42" s="40" t="s">
        <v>2</v>
      </c>
      <c r="E42">
        <v>1</v>
      </c>
    </row>
    <row r="43" spans="1:5" x14ac:dyDescent="0.2">
      <c r="A43" s="34"/>
      <c r="B43" s="39">
        <v>14950</v>
      </c>
      <c r="C43" s="40" t="s">
        <v>67</v>
      </c>
      <c r="D43" s="40" t="s">
        <v>2</v>
      </c>
      <c r="E43">
        <v>1</v>
      </c>
    </row>
    <row r="44" spans="1:5" x14ac:dyDescent="0.2">
      <c r="A44" s="38"/>
      <c r="B44" s="27"/>
      <c r="C44" t="s">
        <v>32</v>
      </c>
      <c r="E44" s="41">
        <f>SUM(E42:E43)</f>
        <v>2</v>
      </c>
    </row>
    <row r="45" spans="1:5" ht="13.5" thickBot="1" x14ac:dyDescent="0.25">
      <c r="A45" s="38"/>
      <c r="B45" s="27"/>
      <c r="E45" s="47"/>
    </row>
    <row r="46" spans="1:5" ht="13.5" thickBot="1" x14ac:dyDescent="0.25">
      <c r="A46" s="28"/>
      <c r="B46" s="39">
        <v>4717</v>
      </c>
      <c r="C46" t="s">
        <v>50</v>
      </c>
      <c r="D46" s="40" t="s">
        <v>1</v>
      </c>
      <c r="E46" s="47">
        <v>140</v>
      </c>
    </row>
    <row r="47" spans="1:5" x14ac:dyDescent="0.2">
      <c r="A47" s="34"/>
      <c r="B47" s="39">
        <v>8749</v>
      </c>
      <c r="C47" t="s">
        <v>50</v>
      </c>
      <c r="D47" s="40" t="s">
        <v>1</v>
      </c>
      <c r="E47" s="47">
        <v>20</v>
      </c>
    </row>
    <row r="48" spans="1:5" x14ac:dyDescent="0.2">
      <c r="A48" s="34"/>
      <c r="B48" s="39">
        <v>14950</v>
      </c>
      <c r="C48" t="s">
        <v>50</v>
      </c>
      <c r="D48" s="40" t="s">
        <v>1</v>
      </c>
      <c r="E48" s="47">
        <v>20</v>
      </c>
    </row>
    <row r="49" spans="1:5" ht="15" x14ac:dyDescent="0.25">
      <c r="A49" s="38"/>
      <c r="B49" s="48"/>
      <c r="C49" t="s">
        <v>32</v>
      </c>
      <c r="E49" s="41">
        <f>SUM(E46:E48)</f>
        <v>180</v>
      </c>
    </row>
    <row r="50" spans="1:5" ht="13.5" thickBot="1" x14ac:dyDescent="0.25">
      <c r="A50" s="38"/>
      <c r="B50" s="27"/>
    </row>
    <row r="51" spans="1:5" ht="13.5" thickBot="1" x14ac:dyDescent="0.25">
      <c r="A51" s="28"/>
      <c r="B51" s="39">
        <v>31.68</v>
      </c>
      <c r="C51" t="s">
        <v>69</v>
      </c>
      <c r="D51" t="s">
        <v>35</v>
      </c>
      <c r="E51">
        <v>1</v>
      </c>
    </row>
    <row r="52" spans="1:5" x14ac:dyDescent="0.2">
      <c r="A52" s="38"/>
      <c r="B52" s="39">
        <v>1498.1</v>
      </c>
      <c r="C52" t="s">
        <v>69</v>
      </c>
      <c r="D52" t="s">
        <v>35</v>
      </c>
      <c r="E52">
        <v>1</v>
      </c>
    </row>
    <row r="53" spans="1:5" x14ac:dyDescent="0.2">
      <c r="A53" s="38"/>
      <c r="B53" s="39">
        <v>3976.57</v>
      </c>
      <c r="C53" t="s">
        <v>69</v>
      </c>
      <c r="D53" t="s">
        <v>35</v>
      </c>
      <c r="E53">
        <v>1</v>
      </c>
    </row>
    <row r="54" spans="1:5" x14ac:dyDescent="0.2">
      <c r="A54" s="38"/>
      <c r="B54" s="39">
        <v>5169.21</v>
      </c>
      <c r="C54" t="s">
        <v>69</v>
      </c>
      <c r="D54" t="s">
        <v>35</v>
      </c>
      <c r="E54">
        <v>1</v>
      </c>
    </row>
    <row r="55" spans="1:5" x14ac:dyDescent="0.2">
      <c r="A55" s="38"/>
      <c r="B55" s="39">
        <v>7215.61</v>
      </c>
      <c r="C55" t="s">
        <v>69</v>
      </c>
      <c r="D55" t="s">
        <v>35</v>
      </c>
      <c r="E55">
        <v>1</v>
      </c>
    </row>
    <row r="56" spans="1:5" x14ac:dyDescent="0.2">
      <c r="A56" s="38"/>
      <c r="B56" s="39">
        <v>7485.37</v>
      </c>
      <c r="C56" t="s">
        <v>69</v>
      </c>
      <c r="D56" t="s">
        <v>35</v>
      </c>
      <c r="E56">
        <v>1</v>
      </c>
    </row>
    <row r="57" spans="1:5" x14ac:dyDescent="0.2">
      <c r="A57" s="38"/>
      <c r="B57" s="39">
        <v>8331.25</v>
      </c>
      <c r="C57" t="s">
        <v>69</v>
      </c>
      <c r="D57" t="s">
        <v>35</v>
      </c>
      <c r="E57">
        <v>1</v>
      </c>
    </row>
    <row r="58" spans="1:5" x14ac:dyDescent="0.2">
      <c r="A58" s="38"/>
      <c r="B58" s="39">
        <v>9400</v>
      </c>
      <c r="C58" t="s">
        <v>69</v>
      </c>
      <c r="D58" t="s">
        <v>35</v>
      </c>
      <c r="E58">
        <v>1</v>
      </c>
    </row>
    <row r="59" spans="1:5" x14ac:dyDescent="0.2">
      <c r="A59" s="38"/>
      <c r="B59" s="39">
        <v>10160</v>
      </c>
      <c r="C59" t="s">
        <v>69</v>
      </c>
      <c r="D59" t="s">
        <v>35</v>
      </c>
      <c r="E59">
        <v>1</v>
      </c>
    </row>
    <row r="60" spans="1:5" x14ac:dyDescent="0.2">
      <c r="A60" s="38"/>
      <c r="B60" s="39">
        <v>14115</v>
      </c>
      <c r="C60" t="s">
        <v>69</v>
      </c>
      <c r="D60" t="s">
        <v>35</v>
      </c>
      <c r="E60">
        <v>1</v>
      </c>
    </row>
    <row r="61" spans="1:5" x14ac:dyDescent="0.2">
      <c r="A61" s="38"/>
      <c r="B61" s="39">
        <v>16029.13</v>
      </c>
      <c r="C61" t="s">
        <v>69</v>
      </c>
      <c r="D61" t="s">
        <v>35</v>
      </c>
      <c r="E61">
        <v>1</v>
      </c>
    </row>
    <row r="62" spans="1:5" x14ac:dyDescent="0.2">
      <c r="A62" s="38"/>
      <c r="B62" s="39"/>
      <c r="C62" t="s">
        <v>32</v>
      </c>
      <c r="E62" s="41">
        <f>SUM(E51:E61)</f>
        <v>11</v>
      </c>
    </row>
    <row r="63" spans="1:5" x14ac:dyDescent="0.2">
      <c r="A63" s="38"/>
      <c r="B63" s="39"/>
    </row>
    <row r="64" spans="1:5" x14ac:dyDescent="0.2">
      <c r="A64" s="38"/>
      <c r="B64" s="39">
        <v>12334.54</v>
      </c>
      <c r="C64" t="s">
        <v>70</v>
      </c>
      <c r="D64" t="s">
        <v>60</v>
      </c>
      <c r="E64">
        <v>1</v>
      </c>
    </row>
    <row r="65" spans="1:5" x14ac:dyDescent="0.2">
      <c r="A65" s="38"/>
      <c r="B65" s="39">
        <v>12359.54</v>
      </c>
      <c r="C65" t="s">
        <v>70</v>
      </c>
      <c r="D65" t="s">
        <v>60</v>
      </c>
      <c r="E65">
        <v>1</v>
      </c>
    </row>
    <row r="66" spans="1:5" x14ac:dyDescent="0.2">
      <c r="A66" s="38"/>
      <c r="B66" s="39"/>
      <c r="C66" t="s">
        <v>32</v>
      </c>
      <c r="E66" s="41">
        <f>SUM(E64:E65)</f>
        <v>2</v>
      </c>
    </row>
    <row r="67" spans="1:5" x14ac:dyDescent="0.2">
      <c r="A67" s="38"/>
      <c r="B67" s="39"/>
    </row>
    <row r="68" spans="1:5" x14ac:dyDescent="0.2">
      <c r="B68" s="50"/>
      <c r="E68" s="47"/>
    </row>
    <row r="69" spans="1:5" x14ac:dyDescent="0.2">
      <c r="B69" s="50"/>
      <c r="E69" s="40" t="s">
        <v>51</v>
      </c>
    </row>
    <row r="70" spans="1:5" ht="13.5" thickBot="1" x14ac:dyDescent="0.25">
      <c r="B70" s="50"/>
      <c r="C70" s="56" t="s">
        <v>52</v>
      </c>
      <c r="D70" t="s">
        <v>47</v>
      </c>
      <c r="E70" s="36"/>
    </row>
    <row r="71" spans="1:5" ht="13.5" thickBot="1" x14ac:dyDescent="0.25">
      <c r="A71" s="51"/>
      <c r="B71" s="50"/>
      <c r="C71" s="56" t="s">
        <v>53</v>
      </c>
      <c r="D71" t="s">
        <v>47</v>
      </c>
      <c r="E71" s="36"/>
    </row>
    <row r="72" spans="1:5" x14ac:dyDescent="0.2">
      <c r="B72" s="50"/>
      <c r="D72" t="s">
        <v>47</v>
      </c>
      <c r="E72" s="37">
        <f>ROUNDUP(E70+E71,0)</f>
        <v>0</v>
      </c>
    </row>
    <row r="73" spans="1:5" ht="13.5" thickBot="1" x14ac:dyDescent="0.25"/>
    <row r="74" spans="1:5" ht="13.5" thickBot="1" x14ac:dyDescent="0.25">
      <c r="A74" s="42"/>
      <c r="B74" s="50"/>
      <c r="C74" s="29" t="s">
        <v>54</v>
      </c>
      <c r="D74" t="s">
        <v>1</v>
      </c>
      <c r="E74">
        <v>300</v>
      </c>
    </row>
    <row r="75" spans="1:5" ht="13.5" thickBot="1" x14ac:dyDescent="0.25">
      <c r="B75" s="27"/>
    </row>
    <row r="76" spans="1:5" ht="13.5" thickBot="1" x14ac:dyDescent="0.25">
      <c r="A76" s="28"/>
      <c r="B76" s="27"/>
      <c r="C76" s="40" t="s">
        <v>55</v>
      </c>
      <c r="D76" s="47" t="s">
        <v>56</v>
      </c>
      <c r="E76" s="47">
        <v>917</v>
      </c>
    </row>
    <row r="77" spans="1:5" x14ac:dyDescent="0.2">
      <c r="A77" s="34"/>
      <c r="B77" s="27"/>
      <c r="C77" s="40"/>
      <c r="D77" s="47"/>
      <c r="E77" s="47"/>
    </row>
    <row r="78" spans="1:5" x14ac:dyDescent="0.2">
      <c r="A78" s="34"/>
      <c r="B78" s="27"/>
      <c r="C78" s="40"/>
      <c r="D78" s="47"/>
      <c r="E78" s="41">
        <f>E76+E77</f>
        <v>917</v>
      </c>
    </row>
    <row r="79" spans="1:5" ht="13.5" thickBot="1" x14ac:dyDescent="0.25">
      <c r="B79" s="27"/>
    </row>
    <row r="80" spans="1:5" ht="13.5" thickBot="1" x14ac:dyDescent="0.25">
      <c r="A80" s="28"/>
      <c r="B80" s="27"/>
      <c r="C80" s="56" t="s">
        <v>71</v>
      </c>
      <c r="D80" s="47"/>
      <c r="E80" s="41"/>
    </row>
    <row r="81" spans="1:5" x14ac:dyDescent="0.2">
      <c r="B81" s="27"/>
    </row>
    <row r="82" spans="1:5" ht="13.5" thickBot="1" x14ac:dyDescent="0.25">
      <c r="A82" s="38"/>
      <c r="C82" s="44"/>
      <c r="E82" s="47"/>
    </row>
    <row r="83" spans="1:5" ht="13.5" thickBot="1" x14ac:dyDescent="0.25">
      <c r="A83" s="52"/>
      <c r="B83" s="53"/>
      <c r="C83" s="56" t="s">
        <v>57</v>
      </c>
      <c r="D83" t="s">
        <v>1</v>
      </c>
      <c r="E83" s="41">
        <v>25</v>
      </c>
    </row>
    <row r="84" spans="1:5" ht="13.5" thickBot="1" x14ac:dyDescent="0.25"/>
    <row r="85" spans="1:5" ht="13.5" thickBot="1" x14ac:dyDescent="0.25">
      <c r="A85" s="28"/>
      <c r="B85" s="39">
        <v>1602</v>
      </c>
      <c r="C85" s="40" t="s">
        <v>59</v>
      </c>
      <c r="D85" s="40" t="s">
        <v>1</v>
      </c>
      <c r="E85">
        <v>80</v>
      </c>
    </row>
    <row r="86" spans="1:5" x14ac:dyDescent="0.2">
      <c r="A86" s="38"/>
      <c r="B86" s="39">
        <v>9933</v>
      </c>
      <c r="C86" s="40" t="s">
        <v>59</v>
      </c>
      <c r="D86" s="40" t="s">
        <v>1</v>
      </c>
      <c r="E86">
        <v>80</v>
      </c>
    </row>
    <row r="87" spans="1:5" x14ac:dyDescent="0.2">
      <c r="A87" s="38"/>
      <c r="B87" s="39">
        <v>14246</v>
      </c>
      <c r="C87" s="40" t="s">
        <v>59</v>
      </c>
      <c r="D87" s="40" t="s">
        <v>1</v>
      </c>
      <c r="E87">
        <v>60</v>
      </c>
    </row>
    <row r="88" spans="1:5" x14ac:dyDescent="0.2">
      <c r="A88" s="38"/>
      <c r="B88" s="27"/>
      <c r="C88" t="s">
        <v>32</v>
      </c>
      <c r="D88" s="40"/>
      <c r="E88" s="41">
        <f>SUM(E85:E87)</f>
        <v>220</v>
      </c>
    </row>
    <row r="89" spans="1:5" ht="13.5" thickBot="1" x14ac:dyDescent="0.25">
      <c r="A89" s="38"/>
      <c r="B89" s="39"/>
      <c r="C89" s="40"/>
    </row>
    <row r="90" spans="1:5" ht="13.5" thickBot="1" x14ac:dyDescent="0.25">
      <c r="A90" s="42"/>
      <c r="B90" s="57">
        <v>16010</v>
      </c>
      <c r="C90" s="29" t="s">
        <v>72</v>
      </c>
      <c r="D90" s="40" t="s">
        <v>2</v>
      </c>
      <c r="E90">
        <v>1</v>
      </c>
    </row>
    <row r="91" spans="1:5" ht="13.5" thickBot="1" x14ac:dyDescent="0.25"/>
    <row r="92" spans="1:5" ht="13.5" thickBot="1" x14ac:dyDescent="0.25">
      <c r="A92" s="42"/>
      <c r="B92">
        <v>16035</v>
      </c>
      <c r="C92" s="40" t="s">
        <v>73</v>
      </c>
      <c r="D92" s="40" t="s">
        <v>2</v>
      </c>
      <c r="E92">
        <v>1</v>
      </c>
    </row>
  </sheetData>
  <customSheetViews>
    <customSheetView guid="{06C400FA-2F11-4F74-AB3B-20FF5762B33D}">
      <selection activeCell="E5" sqref="E5"/>
      <pageMargins left="0.75" right="0.75" top="1" bottom="1" header="0.5" footer="0.5"/>
      <headerFooter alignWithMargins="0"/>
    </customSheetView>
    <customSheetView guid="{B4621D8F-19F1-4C77-B58E-D047EEF12D14}" state="hidden" topLeftCell="A37">
      <selection activeCell="C28" sqref="C28"/>
      <pageMargins left="0.75" right="0.75" top="1" bottom="1" header="0.5" footer="0.5"/>
      <headerFooter alignWithMargins="0"/>
    </customSheetView>
    <customSheetView guid="{1FB63209-2C94-489F-8707-D59C12A0C69A}" state="hidden" topLeftCell="A37">
      <selection activeCell="C28" sqref="C28"/>
      <pageMargins left="0.75" right="0.75" top="1" bottom="1" header="0.5" footer="0.5"/>
      <headerFooter alignWithMargins="0"/>
    </customSheetView>
    <customSheetView guid="{9BFF95DF-7BF0-40B3-9BC9-3D9CBF38FE7D}" state="hidden" topLeftCell="A37">
      <selection activeCell="C28" sqref="C28"/>
      <pageMargins left="0.75" right="0.75" top="1" bottom="1" header="0.5" footer="0.5"/>
      <headerFooter alignWithMargins="0"/>
    </customSheetView>
    <customSheetView guid="{DB20168D-0209-454C-AE95-923A750BC773}" state="hidden" topLeftCell="A37">
      <selection activeCell="C28" sqref="C28"/>
      <pageMargins left="0.75" right="0.75" top="1" bottom="1" header="0.5" footer="0.5"/>
      <headerFooter alignWithMargins="0"/>
    </customSheetView>
    <customSheetView guid="{2A422E85-F7C1-4C99-A5F8-94F0E0C85346}" state="hidden" topLeftCell="A37">
      <selection activeCell="C28" sqref="C28"/>
      <pageMargins left="0.75" right="0.75" top="1" bottom="1" header="0.5" footer="0.5"/>
      <headerFooter alignWithMargins="0"/>
    </customSheetView>
  </customSheetViews>
  <mergeCells count="1">
    <mergeCell ref="A3:G3"/>
  </mergeCells>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9CCD0-8C61-4CBA-AC8A-956FFF11CD1B}">
  <sheetPr>
    <pageSetUpPr fitToPage="1"/>
  </sheetPr>
  <dimension ref="A1:EG52"/>
  <sheetViews>
    <sheetView tabSelected="1" zoomScale="130" zoomScaleNormal="130" zoomScaleSheetLayoutView="100" workbookViewId="0">
      <selection activeCell="G8" sqref="G8"/>
    </sheetView>
  </sheetViews>
  <sheetFormatPr defaultColWidth="9.140625" defaultRowHeight="12.75" x14ac:dyDescent="0.2"/>
  <cols>
    <col min="1" max="1" width="7.140625" style="145" customWidth="1"/>
    <col min="2" max="2" width="52.85546875" style="142" customWidth="1"/>
    <col min="3" max="3" width="6.42578125" style="142" customWidth="1"/>
    <col min="4" max="4" width="8.5703125" style="142" customWidth="1"/>
    <col min="5" max="5" width="11.7109375" style="178" bestFit="1" customWidth="1"/>
    <col min="6" max="6" width="13.5703125" style="178" bestFit="1" customWidth="1"/>
    <col min="7" max="7" width="36.5703125" style="142" customWidth="1"/>
    <col min="8" max="8" width="42.42578125" style="142" hidden="1" customWidth="1"/>
    <col min="9" max="9" width="9.140625" style="142"/>
    <col min="10" max="10" width="15" style="144" customWidth="1"/>
    <col min="11" max="11" width="48" style="143" customWidth="1"/>
    <col min="12" max="12" width="6.5703125" style="143" customWidth="1"/>
    <col min="13" max="13" width="6.7109375" style="143" customWidth="1"/>
    <col min="14" max="15" width="10.7109375" style="143" customWidth="1"/>
    <col min="16" max="16" width="9.140625" style="142"/>
    <col min="17" max="17" width="30.28515625" style="142" customWidth="1"/>
    <col min="18" max="137" width="9.140625" style="142"/>
    <col min="138" max="16384" width="9.140625" style="141"/>
  </cols>
  <sheetData>
    <row r="1" spans="1:137" ht="42" customHeight="1" x14ac:dyDescent="0.2">
      <c r="A1" s="220" t="s">
        <v>138</v>
      </c>
      <c r="B1" s="218"/>
      <c r="C1" s="218"/>
      <c r="D1" s="218"/>
      <c r="E1" s="218"/>
      <c r="F1" s="218"/>
    </row>
    <row r="2" spans="1:137" x14ac:dyDescent="0.2">
      <c r="E2" s="221" t="s">
        <v>139</v>
      </c>
      <c r="F2" s="222">
        <v>44700</v>
      </c>
    </row>
    <row r="3" spans="1:137" s="174" customFormat="1" ht="25.5" x14ac:dyDescent="0.2">
      <c r="A3" s="165" t="s">
        <v>9</v>
      </c>
      <c r="B3" s="164" t="s">
        <v>10</v>
      </c>
      <c r="C3" s="164" t="s">
        <v>11</v>
      </c>
      <c r="D3" s="164" t="s">
        <v>12</v>
      </c>
      <c r="E3" s="179" t="s">
        <v>78</v>
      </c>
      <c r="F3" s="179" t="s">
        <v>13</v>
      </c>
      <c r="G3" s="177"/>
      <c r="H3" s="176" t="s">
        <v>120</v>
      </c>
      <c r="I3" s="175"/>
      <c r="J3" s="144"/>
      <c r="K3" s="143"/>
      <c r="L3" s="143"/>
      <c r="M3" s="143"/>
      <c r="N3" s="143"/>
      <c r="O3" s="143"/>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row>
    <row r="4" spans="1:137" s="156" customFormat="1" ht="13.9" customHeight="1" x14ac:dyDescent="0.2">
      <c r="A4" s="215" t="s">
        <v>6</v>
      </c>
      <c r="B4" s="216"/>
      <c r="C4" s="216"/>
      <c r="D4" s="216"/>
      <c r="E4" s="216"/>
      <c r="F4" s="217"/>
      <c r="G4" s="142"/>
      <c r="H4" s="142"/>
      <c r="I4" s="142"/>
      <c r="J4" s="144"/>
      <c r="K4" s="143"/>
      <c r="L4" s="143"/>
      <c r="M4" s="143"/>
      <c r="N4" s="143"/>
      <c r="O4" s="143"/>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row>
    <row r="5" spans="1:137" s="168" customFormat="1" ht="25.5" x14ac:dyDescent="0.2">
      <c r="A5" s="188" t="s">
        <v>125</v>
      </c>
      <c r="B5" s="110" t="s">
        <v>124</v>
      </c>
      <c r="C5" s="192" t="s">
        <v>1</v>
      </c>
      <c r="D5" s="169">
        <f>D8</f>
        <v>3994</v>
      </c>
      <c r="E5" s="180"/>
      <c r="F5" s="180">
        <f t="shared" ref="F5" si="0">D5*E5</f>
        <v>0</v>
      </c>
      <c r="G5" s="145"/>
      <c r="H5" s="194" t="s">
        <v>119</v>
      </c>
      <c r="I5" s="145"/>
      <c r="J5" s="144"/>
      <c r="K5" s="143"/>
      <c r="L5" s="143"/>
      <c r="M5" s="143"/>
      <c r="N5" s="143"/>
      <c r="O5" s="143"/>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c r="CK5" s="145"/>
      <c r="CL5" s="145"/>
      <c r="CM5" s="145"/>
      <c r="CN5" s="145"/>
      <c r="CO5" s="145"/>
      <c r="CP5" s="145"/>
      <c r="CQ5" s="145"/>
      <c r="CR5" s="145"/>
      <c r="CS5" s="145"/>
      <c r="CT5" s="145"/>
      <c r="CU5" s="145"/>
      <c r="CV5" s="145"/>
      <c r="CW5" s="145"/>
      <c r="CX5" s="145"/>
      <c r="CY5" s="145"/>
      <c r="CZ5" s="145"/>
      <c r="DA5" s="145"/>
      <c r="DB5" s="145"/>
      <c r="DC5" s="145"/>
      <c r="DD5" s="145"/>
      <c r="DE5" s="145"/>
      <c r="DF5" s="145"/>
      <c r="DG5" s="145"/>
      <c r="DH5" s="145"/>
      <c r="DI5" s="145"/>
      <c r="DJ5" s="145"/>
      <c r="DK5" s="145"/>
      <c r="DL5" s="145"/>
      <c r="DM5" s="145"/>
      <c r="DN5" s="145"/>
      <c r="DO5" s="145"/>
      <c r="DP5" s="145"/>
      <c r="DQ5" s="145"/>
      <c r="DR5" s="145"/>
      <c r="DS5" s="145"/>
      <c r="DT5" s="145"/>
      <c r="DU5" s="145"/>
      <c r="DV5" s="145"/>
      <c r="DW5" s="145"/>
      <c r="DX5" s="145"/>
    </row>
    <row r="6" spans="1:137" s="172" customFormat="1" ht="51" x14ac:dyDescent="0.2">
      <c r="A6" s="188" t="s">
        <v>126</v>
      </c>
      <c r="B6" s="110" t="s">
        <v>74</v>
      </c>
      <c r="C6" s="192" t="s">
        <v>4</v>
      </c>
      <c r="D6" s="190">
        <v>1</v>
      </c>
      <c r="E6" s="189"/>
      <c r="F6" s="189">
        <f>D6*E6</f>
        <v>0</v>
      </c>
      <c r="G6" s="224"/>
      <c r="H6" s="173"/>
      <c r="I6" s="219"/>
      <c r="J6" s="219"/>
      <c r="K6" s="143"/>
      <c r="L6" s="143"/>
      <c r="M6" s="143"/>
      <c r="N6" s="143"/>
      <c r="O6" s="14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c r="BT6" s="173"/>
      <c r="BU6" s="173"/>
      <c r="BV6" s="173"/>
      <c r="BW6" s="173"/>
      <c r="BX6" s="173"/>
      <c r="BY6" s="173"/>
      <c r="BZ6" s="173"/>
      <c r="CA6" s="173"/>
      <c r="CB6" s="173"/>
      <c r="CC6" s="173"/>
      <c r="CD6" s="173"/>
      <c r="CE6" s="173"/>
      <c r="CF6" s="173"/>
      <c r="CG6" s="173"/>
      <c r="CH6" s="173"/>
      <c r="CI6" s="173"/>
      <c r="CJ6" s="173"/>
      <c r="CK6" s="173"/>
      <c r="CL6" s="173"/>
      <c r="CM6" s="173"/>
      <c r="CN6" s="173"/>
      <c r="CO6" s="173"/>
      <c r="CP6" s="173"/>
      <c r="CQ6" s="173"/>
      <c r="CR6" s="173"/>
      <c r="CS6" s="173"/>
      <c r="CT6" s="173"/>
      <c r="CU6" s="173"/>
      <c r="CV6" s="173"/>
      <c r="CW6" s="173"/>
      <c r="CX6" s="173"/>
      <c r="CY6" s="173"/>
      <c r="CZ6" s="173"/>
      <c r="DA6" s="173"/>
      <c r="DB6" s="173"/>
      <c r="DC6" s="173"/>
      <c r="DD6" s="173"/>
      <c r="DE6" s="173"/>
      <c r="DF6" s="173"/>
      <c r="DG6" s="173"/>
      <c r="DH6" s="173"/>
      <c r="DI6" s="173"/>
      <c r="DJ6" s="173"/>
      <c r="DK6" s="173"/>
      <c r="DL6" s="173"/>
      <c r="DM6" s="173"/>
      <c r="DN6" s="173"/>
      <c r="DO6" s="173"/>
      <c r="DP6" s="173"/>
    </row>
    <row r="7" spans="1:137" s="156" customFormat="1" ht="13.9" customHeight="1" x14ac:dyDescent="0.2">
      <c r="A7" s="215" t="s">
        <v>7</v>
      </c>
      <c r="B7" s="216"/>
      <c r="C7" s="216"/>
      <c r="D7" s="216"/>
      <c r="E7" s="216"/>
      <c r="F7" s="217"/>
      <c r="G7" s="142"/>
      <c r="H7" s="142"/>
      <c r="I7" s="142"/>
      <c r="J7" s="144"/>
      <c r="K7" s="143"/>
      <c r="L7" s="143"/>
      <c r="M7" s="143"/>
      <c r="N7" s="143"/>
      <c r="O7" s="143"/>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row>
    <row r="8" spans="1:137" s="156" customFormat="1" ht="63.75" x14ac:dyDescent="0.2">
      <c r="A8" s="188" t="s">
        <v>127</v>
      </c>
      <c r="B8" s="110" t="s">
        <v>149</v>
      </c>
      <c r="C8" s="191" t="s">
        <v>1</v>
      </c>
      <c r="D8" s="171">
        <v>3994</v>
      </c>
      <c r="E8" s="181"/>
      <c r="F8" s="180">
        <f>D8*E8</f>
        <v>0</v>
      </c>
      <c r="G8" s="145"/>
      <c r="H8" s="142"/>
      <c r="I8" s="142"/>
      <c r="J8" s="144"/>
      <c r="K8" s="143"/>
      <c r="L8" s="143"/>
      <c r="M8" s="143"/>
      <c r="N8" s="143"/>
      <c r="O8" s="143"/>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2"/>
      <c r="CN8" s="142"/>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row>
    <row r="9" spans="1:137" s="156" customFormat="1" ht="63.75" x14ac:dyDescent="0.2">
      <c r="A9" s="188"/>
      <c r="B9" s="110" t="s">
        <v>143</v>
      </c>
      <c r="C9" s="191" t="s">
        <v>2</v>
      </c>
      <c r="D9" s="171">
        <v>2</v>
      </c>
      <c r="E9" s="181"/>
      <c r="F9" s="180">
        <f>D9*E9</f>
        <v>0</v>
      </c>
      <c r="G9" s="145"/>
      <c r="H9" s="142"/>
      <c r="I9" s="142"/>
      <c r="J9" s="144"/>
      <c r="K9" s="143"/>
      <c r="L9" s="143"/>
      <c r="M9" s="143"/>
      <c r="N9" s="143"/>
      <c r="O9" s="143"/>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row>
    <row r="10" spans="1:137" s="156" customFormat="1" ht="25.5" x14ac:dyDescent="0.2">
      <c r="A10" s="188" t="s">
        <v>128</v>
      </c>
      <c r="B10" s="110" t="s">
        <v>121</v>
      </c>
      <c r="C10" s="191" t="s">
        <v>1</v>
      </c>
      <c r="D10" s="171">
        <f>G6</f>
        <v>0</v>
      </c>
      <c r="E10" s="181"/>
      <c r="F10" s="180">
        <f t="shared" ref="F10:F12" si="1">D10*E10</f>
        <v>0</v>
      </c>
      <c r="G10" s="145"/>
      <c r="H10" s="142"/>
      <c r="I10" s="142"/>
      <c r="J10" s="144"/>
      <c r="K10" s="143"/>
      <c r="L10" s="143"/>
      <c r="M10" s="143"/>
      <c r="N10" s="143"/>
      <c r="O10" s="143"/>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142"/>
      <c r="BM10" s="142"/>
      <c r="BN10" s="142"/>
      <c r="BO10" s="142"/>
      <c r="BP10" s="142"/>
      <c r="BQ10" s="142"/>
      <c r="BR10" s="142"/>
      <c r="BS10" s="142"/>
      <c r="BT10" s="142"/>
      <c r="BU10" s="142"/>
      <c r="BV10" s="142"/>
      <c r="BW10" s="142"/>
      <c r="BX10" s="142"/>
      <c r="BY10" s="142"/>
      <c r="BZ10" s="142"/>
      <c r="CA10" s="142"/>
      <c r="CB10" s="142"/>
      <c r="CC10" s="142"/>
      <c r="CD10" s="142"/>
      <c r="CE10" s="142"/>
      <c r="CF10" s="142"/>
      <c r="CG10" s="142"/>
      <c r="CH10" s="142"/>
      <c r="CI10" s="142"/>
      <c r="CJ10" s="142"/>
      <c r="CK10" s="142"/>
      <c r="CL10" s="142"/>
      <c r="CM10" s="142"/>
      <c r="CN10" s="142"/>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row>
    <row r="11" spans="1:137" s="156" customFormat="1" x14ac:dyDescent="0.2">
      <c r="A11" s="188" t="s">
        <v>129</v>
      </c>
      <c r="B11" s="110" t="s">
        <v>122</v>
      </c>
      <c r="C11" s="191" t="s">
        <v>1</v>
      </c>
      <c r="D11" s="171">
        <f>D5</f>
        <v>3994</v>
      </c>
      <c r="E11" s="181"/>
      <c r="F11" s="180">
        <f>D11*E11</f>
        <v>0</v>
      </c>
      <c r="G11" s="145"/>
      <c r="H11" s="142"/>
      <c r="I11" s="142"/>
      <c r="J11" s="144"/>
      <c r="K11" s="143"/>
      <c r="L11" s="143"/>
      <c r="M11" s="143"/>
      <c r="N11" s="143"/>
      <c r="O11" s="143"/>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2"/>
      <c r="CN11" s="142"/>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row>
    <row r="12" spans="1:137" s="156" customFormat="1" ht="38.25" x14ac:dyDescent="0.2">
      <c r="A12" s="188" t="s">
        <v>130</v>
      </c>
      <c r="B12" s="110" t="s">
        <v>123</v>
      </c>
      <c r="C12" s="192" t="s">
        <v>92</v>
      </c>
      <c r="D12" s="171">
        <f>(D8*0.1)*5</f>
        <v>1997.0000000000002</v>
      </c>
      <c r="E12" s="181"/>
      <c r="F12" s="180">
        <f t="shared" si="1"/>
        <v>0</v>
      </c>
      <c r="G12" s="145" t="s">
        <v>145</v>
      </c>
      <c r="H12" s="170" t="s">
        <v>118</v>
      </c>
      <c r="I12" s="142"/>
      <c r="J12" s="144"/>
      <c r="K12" s="143"/>
      <c r="L12" s="143"/>
      <c r="M12" s="143"/>
      <c r="N12" s="143"/>
      <c r="O12" s="143"/>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row>
    <row r="13" spans="1:137" s="156" customFormat="1" ht="13.9" customHeight="1" x14ac:dyDescent="0.2">
      <c r="A13" s="215" t="s">
        <v>8</v>
      </c>
      <c r="B13" s="216"/>
      <c r="C13" s="216"/>
      <c r="D13" s="216"/>
      <c r="E13" s="216"/>
      <c r="F13" s="217"/>
      <c r="G13" s="142"/>
      <c r="H13" s="142"/>
      <c r="I13" s="142"/>
      <c r="J13" s="144"/>
      <c r="K13" s="143"/>
      <c r="L13" s="143"/>
      <c r="M13" s="143"/>
      <c r="N13" s="143"/>
      <c r="O13" s="143"/>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c r="CO13" s="142"/>
      <c r="CP13" s="142"/>
      <c r="CQ13" s="142"/>
      <c r="CR13" s="142"/>
      <c r="CS13" s="142"/>
      <c r="CT13" s="142"/>
      <c r="CU13" s="142"/>
      <c r="CV13" s="142"/>
      <c r="CW13" s="142"/>
      <c r="CX13" s="142"/>
      <c r="CY13" s="142"/>
      <c r="CZ13" s="142"/>
      <c r="DA13" s="142"/>
      <c r="DB13" s="142"/>
      <c r="DC13" s="142"/>
      <c r="DD13" s="142"/>
      <c r="DE13" s="142"/>
      <c r="DF13" s="142"/>
      <c r="DG13" s="142"/>
      <c r="DH13" s="142"/>
      <c r="DI13" s="142"/>
      <c r="DJ13" s="142"/>
      <c r="DK13" s="142"/>
      <c r="DL13" s="142"/>
      <c r="DM13" s="142"/>
      <c r="DN13" s="142"/>
      <c r="DO13" s="142"/>
      <c r="DP13" s="142"/>
      <c r="DQ13" s="142"/>
      <c r="DR13" s="142"/>
      <c r="DS13" s="142"/>
      <c r="DT13" s="142"/>
      <c r="DU13" s="142"/>
      <c r="DV13" s="142"/>
      <c r="DW13" s="142"/>
      <c r="DX13" s="142"/>
      <c r="DY13" s="142"/>
    </row>
    <row r="14" spans="1:137" s="156" customFormat="1" ht="25.5" x14ac:dyDescent="0.2">
      <c r="A14" s="163" t="s">
        <v>131</v>
      </c>
      <c r="B14" s="162" t="s">
        <v>134</v>
      </c>
      <c r="C14" s="161" t="s">
        <v>2</v>
      </c>
      <c r="D14" s="161">
        <v>2</v>
      </c>
      <c r="E14" s="181"/>
      <c r="F14" s="180">
        <f>D14*E14</f>
        <v>0</v>
      </c>
      <c r="G14" s="145" t="s">
        <v>146</v>
      </c>
      <c r="H14" s="142"/>
      <c r="I14" s="142"/>
      <c r="J14" s="144"/>
      <c r="K14" s="143"/>
      <c r="L14" s="143"/>
      <c r="M14" s="143"/>
      <c r="N14" s="143"/>
      <c r="O14" s="143"/>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c r="CO14" s="142"/>
      <c r="CP14" s="142"/>
      <c r="CQ14" s="142"/>
      <c r="CR14" s="142"/>
      <c r="CS14" s="142"/>
      <c r="CT14" s="142"/>
      <c r="CU14" s="142"/>
      <c r="CV14" s="142"/>
      <c r="CW14" s="142"/>
      <c r="CX14" s="142"/>
      <c r="CY14" s="142"/>
      <c r="CZ14" s="142"/>
      <c r="DA14" s="142"/>
      <c r="DB14" s="142"/>
      <c r="DC14" s="142"/>
      <c r="DD14" s="142"/>
      <c r="DE14" s="142"/>
      <c r="DF14" s="142"/>
      <c r="DG14" s="142"/>
      <c r="DH14" s="142"/>
      <c r="DI14" s="142"/>
      <c r="DJ14" s="142"/>
      <c r="DK14" s="142"/>
      <c r="DL14" s="142"/>
      <c r="DM14" s="142"/>
      <c r="DN14" s="142"/>
      <c r="DO14" s="142"/>
      <c r="DP14" s="142"/>
      <c r="DQ14" s="142"/>
      <c r="DR14" s="142"/>
      <c r="DS14" s="142"/>
      <c r="DT14" s="142"/>
      <c r="DU14" s="142"/>
      <c r="DV14" s="142"/>
      <c r="DW14" s="142"/>
      <c r="DX14" s="142"/>
      <c r="DY14" s="142"/>
    </row>
    <row r="15" spans="1:137" s="156" customFormat="1" ht="66" customHeight="1" x14ac:dyDescent="0.2">
      <c r="A15" s="163" t="s">
        <v>132</v>
      </c>
      <c r="B15" s="167" t="s">
        <v>144</v>
      </c>
      <c r="C15" s="161" t="s">
        <v>2</v>
      </c>
      <c r="D15" s="163">
        <v>4</v>
      </c>
      <c r="E15" s="181"/>
      <c r="F15" s="180">
        <f t="shared" ref="F15" si="2">D15*E15</f>
        <v>0</v>
      </c>
      <c r="G15" s="142" t="s">
        <v>147</v>
      </c>
      <c r="H15" s="170"/>
      <c r="I15" s="142"/>
      <c r="J15" s="144"/>
      <c r="K15" s="143"/>
      <c r="L15" s="143"/>
      <c r="M15" s="143"/>
      <c r="N15" s="143"/>
      <c r="O15" s="143"/>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c r="BU15" s="142"/>
      <c r="BV15" s="142"/>
      <c r="BW15" s="142"/>
      <c r="BX15" s="142"/>
      <c r="BY15" s="142"/>
      <c r="BZ15" s="142"/>
      <c r="CA15" s="142"/>
      <c r="CB15" s="142"/>
      <c r="CC15" s="142"/>
      <c r="CD15" s="142"/>
      <c r="CE15" s="142"/>
      <c r="CF15" s="142"/>
      <c r="CG15" s="142"/>
      <c r="CH15" s="142"/>
      <c r="CI15" s="142"/>
      <c r="CJ15" s="142"/>
      <c r="CK15" s="142"/>
      <c r="CL15" s="142"/>
      <c r="CM15" s="142"/>
      <c r="CN15" s="142"/>
      <c r="CO15" s="142"/>
      <c r="CP15" s="142"/>
      <c r="CQ15" s="142"/>
      <c r="CR15" s="142"/>
      <c r="CS15" s="142"/>
      <c r="CT15" s="142"/>
      <c r="CU15" s="142"/>
      <c r="CV15" s="142"/>
      <c r="CW15" s="142"/>
      <c r="CX15" s="142"/>
      <c r="CY15" s="142"/>
      <c r="CZ15" s="142"/>
      <c r="DA15" s="142"/>
      <c r="DB15" s="142"/>
      <c r="DC15" s="142"/>
      <c r="DD15" s="142"/>
      <c r="DE15" s="142"/>
      <c r="DF15" s="142"/>
      <c r="DG15" s="142"/>
      <c r="DH15" s="142"/>
      <c r="DI15" s="142"/>
      <c r="DJ15" s="142"/>
      <c r="DK15" s="142"/>
      <c r="DL15" s="142"/>
      <c r="DM15" s="142"/>
      <c r="DN15" s="142"/>
      <c r="DO15" s="142"/>
      <c r="DP15" s="142"/>
      <c r="DQ15" s="142"/>
      <c r="DR15" s="142"/>
      <c r="DS15" s="142"/>
      <c r="DT15" s="142"/>
      <c r="DU15" s="142"/>
      <c r="DV15" s="142"/>
      <c r="DW15" s="142"/>
      <c r="DX15" s="142"/>
      <c r="DY15" s="142"/>
      <c r="DZ15" s="142"/>
      <c r="EA15" s="142"/>
      <c r="EB15" s="142"/>
      <c r="EC15" s="142"/>
      <c r="ED15" s="142"/>
      <c r="EE15" s="142"/>
      <c r="EF15" s="142"/>
      <c r="EG15" s="142"/>
    </row>
    <row r="16" spans="1:137" s="156" customFormat="1" ht="13.9" customHeight="1" x14ac:dyDescent="0.2">
      <c r="A16" s="215" t="s">
        <v>117</v>
      </c>
      <c r="B16" s="216"/>
      <c r="C16" s="216"/>
      <c r="D16" s="216"/>
      <c r="E16" s="216"/>
      <c r="F16" s="217"/>
      <c r="G16" s="142" t="s">
        <v>140</v>
      </c>
      <c r="H16" s="142"/>
      <c r="I16" s="142"/>
      <c r="J16" s="144"/>
      <c r="K16" s="143"/>
      <c r="L16" s="143"/>
      <c r="M16" s="143"/>
      <c r="N16" s="143"/>
      <c r="O16" s="143"/>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142"/>
      <c r="BW16" s="142"/>
      <c r="BX16" s="142"/>
      <c r="BY16" s="142"/>
      <c r="BZ16" s="142"/>
      <c r="CA16" s="142"/>
      <c r="CB16" s="142"/>
      <c r="CC16" s="142"/>
      <c r="CD16" s="142"/>
      <c r="CE16" s="142"/>
      <c r="CF16" s="142"/>
      <c r="CG16" s="142"/>
      <c r="CH16" s="142"/>
      <c r="CI16" s="142"/>
      <c r="CJ16" s="142"/>
      <c r="CK16" s="142"/>
      <c r="CL16" s="142"/>
      <c r="CM16" s="142"/>
      <c r="CN16" s="142"/>
      <c r="CO16" s="142"/>
      <c r="CP16" s="142"/>
      <c r="CQ16" s="142"/>
      <c r="CR16" s="142"/>
      <c r="CS16" s="142"/>
      <c r="CT16" s="142"/>
      <c r="CU16" s="142"/>
      <c r="CV16" s="142"/>
      <c r="CW16" s="142"/>
      <c r="CX16" s="142"/>
      <c r="CY16" s="142"/>
      <c r="CZ16" s="142"/>
      <c r="DA16" s="142"/>
      <c r="DB16" s="142"/>
      <c r="DC16" s="142"/>
      <c r="DD16" s="142"/>
      <c r="DE16" s="142"/>
      <c r="DF16" s="142"/>
      <c r="DG16" s="142"/>
      <c r="DH16" s="142"/>
      <c r="DI16" s="142"/>
      <c r="DJ16" s="142"/>
      <c r="DK16" s="142"/>
      <c r="DL16" s="142"/>
      <c r="DM16" s="142"/>
      <c r="DN16" s="142"/>
      <c r="DO16" s="142"/>
      <c r="DP16" s="142"/>
      <c r="DQ16" s="142"/>
      <c r="DR16" s="142"/>
      <c r="DS16" s="142"/>
      <c r="DT16" s="142"/>
      <c r="DU16" s="142"/>
      <c r="DV16" s="142"/>
      <c r="DW16" s="142"/>
      <c r="DX16" s="142"/>
      <c r="DY16" s="142"/>
      <c r="DZ16" s="142"/>
      <c r="EA16" s="142"/>
      <c r="EB16" s="142"/>
      <c r="EC16" s="142"/>
      <c r="ED16" s="142"/>
      <c r="EE16" s="142"/>
      <c r="EF16" s="142"/>
      <c r="EG16" s="142"/>
    </row>
    <row r="17" spans="1:137" s="156" customFormat="1" ht="63.75" x14ac:dyDescent="0.2">
      <c r="A17" s="163" t="s">
        <v>133</v>
      </c>
      <c r="B17" s="167" t="s">
        <v>137</v>
      </c>
      <c r="C17" s="163" t="s">
        <v>1</v>
      </c>
      <c r="D17" s="163">
        <v>40</v>
      </c>
      <c r="E17" s="181"/>
      <c r="F17" s="180">
        <f>D17*E17</f>
        <v>0</v>
      </c>
      <c r="G17" s="145" t="s">
        <v>148</v>
      </c>
      <c r="H17" s="142"/>
      <c r="I17" s="142"/>
      <c r="J17" s="144"/>
      <c r="K17" s="143"/>
      <c r="L17" s="143"/>
      <c r="M17" s="143"/>
      <c r="N17" s="143"/>
      <c r="O17" s="143"/>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c r="BW17" s="142"/>
      <c r="BX17" s="142"/>
      <c r="BY17" s="142"/>
      <c r="BZ17" s="142"/>
      <c r="CA17" s="142"/>
      <c r="CB17" s="142"/>
      <c r="CC17" s="142"/>
      <c r="CD17" s="142"/>
      <c r="CE17" s="142"/>
      <c r="CF17" s="142"/>
      <c r="CG17" s="142"/>
      <c r="CH17" s="142"/>
      <c r="CI17" s="142"/>
      <c r="CJ17" s="142"/>
      <c r="CK17" s="142"/>
      <c r="CL17" s="142"/>
      <c r="CM17" s="142"/>
      <c r="CN17" s="142"/>
      <c r="CO17" s="142"/>
      <c r="CP17" s="142"/>
      <c r="CQ17" s="142"/>
      <c r="CR17" s="142"/>
      <c r="CS17" s="142"/>
      <c r="CT17" s="142"/>
      <c r="CU17" s="142"/>
      <c r="CV17" s="142"/>
      <c r="CW17" s="142"/>
      <c r="CX17" s="142"/>
      <c r="CY17" s="142"/>
      <c r="CZ17" s="142"/>
      <c r="DA17" s="142"/>
      <c r="DB17" s="142"/>
      <c r="DC17" s="142"/>
      <c r="DD17" s="142"/>
      <c r="DE17" s="142"/>
      <c r="DF17" s="142"/>
      <c r="DG17" s="142"/>
      <c r="DH17" s="142"/>
      <c r="DI17" s="142"/>
      <c r="DJ17" s="142"/>
      <c r="DK17" s="142"/>
      <c r="DL17" s="142"/>
      <c r="DM17" s="142"/>
      <c r="DN17" s="142"/>
      <c r="DO17" s="142"/>
      <c r="DP17" s="142"/>
      <c r="DQ17" s="142"/>
      <c r="DR17" s="142"/>
      <c r="DS17" s="142"/>
      <c r="DT17" s="142"/>
      <c r="DU17" s="142"/>
      <c r="DV17" s="142"/>
      <c r="DW17" s="142"/>
      <c r="DX17" s="142"/>
      <c r="DY17" s="142"/>
      <c r="DZ17" s="142"/>
      <c r="EA17" s="142"/>
      <c r="EB17" s="142"/>
      <c r="EC17" s="142"/>
      <c r="ED17" s="142"/>
      <c r="EE17" s="142"/>
      <c r="EF17" s="142"/>
    </row>
    <row r="18" spans="1:137" s="156" customFormat="1" ht="38.25" x14ac:dyDescent="0.2">
      <c r="A18" s="163" t="s">
        <v>135</v>
      </c>
      <c r="B18" s="167" t="s">
        <v>136</v>
      </c>
      <c r="C18" s="163" t="s">
        <v>4</v>
      </c>
      <c r="D18" s="163">
        <v>1</v>
      </c>
      <c r="E18" s="181"/>
      <c r="F18" s="180">
        <f>D18*E18</f>
        <v>0</v>
      </c>
      <c r="G18" s="145"/>
      <c r="H18" s="142"/>
      <c r="I18" s="142"/>
      <c r="J18" s="144"/>
      <c r="K18" s="143"/>
      <c r="L18" s="143"/>
      <c r="M18" s="143"/>
      <c r="N18" s="143"/>
      <c r="O18" s="143"/>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c r="BW18" s="142"/>
      <c r="BX18" s="142"/>
      <c r="BY18" s="142"/>
      <c r="BZ18" s="142"/>
      <c r="CA18" s="142"/>
      <c r="CB18" s="142"/>
      <c r="CC18" s="142"/>
      <c r="CD18" s="142"/>
      <c r="CE18" s="142"/>
      <c r="CF18" s="142"/>
      <c r="CG18" s="142"/>
      <c r="CH18" s="142"/>
      <c r="CI18" s="142"/>
      <c r="CJ18" s="142"/>
      <c r="CK18" s="142"/>
      <c r="CL18" s="142"/>
      <c r="CM18" s="142"/>
      <c r="CN18" s="142"/>
      <c r="CO18" s="142"/>
      <c r="CP18" s="142"/>
      <c r="CQ18" s="142"/>
      <c r="CR18" s="142"/>
      <c r="CS18" s="142"/>
      <c r="CT18" s="142"/>
      <c r="CU18" s="142"/>
      <c r="CV18" s="142"/>
      <c r="CW18" s="142"/>
      <c r="CX18" s="142"/>
      <c r="CY18" s="142"/>
      <c r="CZ18" s="142"/>
      <c r="DA18" s="142"/>
      <c r="DB18" s="142"/>
      <c r="DC18" s="142"/>
      <c r="DD18" s="142"/>
      <c r="DE18" s="142"/>
      <c r="DF18" s="142"/>
      <c r="DG18" s="142"/>
      <c r="DH18" s="142"/>
      <c r="DI18" s="142"/>
      <c r="DJ18" s="142"/>
      <c r="DK18" s="142"/>
      <c r="DL18" s="142"/>
      <c r="DM18" s="142"/>
      <c r="DN18" s="142"/>
      <c r="DO18" s="142"/>
      <c r="DP18" s="142"/>
      <c r="DQ18" s="142"/>
      <c r="DR18" s="142"/>
      <c r="DS18" s="142"/>
      <c r="DT18" s="142"/>
      <c r="DU18" s="142"/>
      <c r="DV18" s="142"/>
      <c r="DW18" s="142"/>
      <c r="DX18" s="142"/>
      <c r="DY18" s="142"/>
      <c r="DZ18" s="142"/>
      <c r="EA18" s="142"/>
      <c r="EB18" s="142"/>
      <c r="EC18" s="142"/>
      <c r="ED18" s="142"/>
      <c r="EE18" s="142"/>
      <c r="EF18" s="142"/>
    </row>
    <row r="19" spans="1:137" s="157" customFormat="1" x14ac:dyDescent="0.2">
      <c r="A19" s="142"/>
      <c r="B19" s="142"/>
      <c r="C19" s="142"/>
      <c r="D19" s="142"/>
      <c r="E19" s="178"/>
      <c r="F19" s="178"/>
      <c r="G19" s="142"/>
      <c r="H19" s="142"/>
      <c r="I19" s="142"/>
      <c r="J19" s="144"/>
      <c r="K19" s="143"/>
      <c r="L19" s="143"/>
      <c r="M19" s="143"/>
      <c r="N19" s="143"/>
      <c r="O19" s="143"/>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c r="DF19" s="158"/>
      <c r="DG19" s="158"/>
      <c r="DH19" s="158"/>
      <c r="DI19" s="158"/>
      <c r="DJ19" s="158"/>
      <c r="DK19" s="158"/>
      <c r="DL19" s="158"/>
      <c r="DM19" s="158"/>
      <c r="DN19" s="158"/>
      <c r="DO19" s="158"/>
      <c r="DP19" s="158"/>
      <c r="DQ19" s="158"/>
      <c r="DR19" s="158"/>
      <c r="DS19" s="158"/>
      <c r="DT19" s="158"/>
      <c r="DU19" s="158"/>
      <c r="DV19" s="158"/>
    </row>
    <row r="20" spans="1:137" s="157" customFormat="1" ht="15" x14ac:dyDescent="0.2">
      <c r="A20" s="159"/>
      <c r="B20" s="166" t="s">
        <v>97</v>
      </c>
      <c r="C20" s="160" t="s">
        <v>98</v>
      </c>
      <c r="D20" s="186"/>
      <c r="E20" s="186"/>
      <c r="F20" s="197">
        <f>F5+F6+F8+F9+F10+F11+F12+F14+F15++F17+F18</f>
        <v>0</v>
      </c>
      <c r="G20" s="187"/>
      <c r="H20" s="142"/>
      <c r="I20" s="142"/>
      <c r="J20" s="144"/>
      <c r="K20" s="143"/>
      <c r="L20" s="143"/>
      <c r="M20" s="143"/>
      <c r="N20" s="143"/>
      <c r="O20" s="143"/>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8"/>
      <c r="DD20" s="158"/>
      <c r="DE20" s="158"/>
      <c r="DF20" s="158"/>
      <c r="DG20" s="158"/>
      <c r="DH20" s="158"/>
      <c r="DI20" s="158"/>
      <c r="DJ20" s="158"/>
      <c r="DK20" s="158"/>
      <c r="DL20" s="158"/>
      <c r="DM20" s="158"/>
      <c r="DN20" s="158"/>
      <c r="DO20" s="158"/>
      <c r="DP20" s="158"/>
      <c r="DQ20" s="158"/>
      <c r="DR20" s="158"/>
      <c r="DS20" s="158"/>
      <c r="DT20" s="158"/>
      <c r="DU20" s="158"/>
      <c r="DV20" s="158"/>
    </row>
    <row r="21" spans="1:137" s="156" customFormat="1" ht="15" x14ac:dyDescent="0.2">
      <c r="A21" s="159"/>
      <c r="B21" s="223" t="s">
        <v>141</v>
      </c>
      <c r="C21" s="159"/>
      <c r="D21" s="159"/>
      <c r="E21" s="182"/>
      <c r="F21" s="182">
        <f>F20*0.06</f>
        <v>0</v>
      </c>
      <c r="G21" s="142"/>
      <c r="H21" s="142"/>
      <c r="I21" s="142"/>
      <c r="J21" s="144"/>
      <c r="K21" s="143"/>
      <c r="L21" s="143"/>
      <c r="M21" s="143"/>
      <c r="N21" s="143"/>
      <c r="O21" s="143"/>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2"/>
      <c r="BP21" s="142"/>
      <c r="BQ21" s="142"/>
      <c r="BR21" s="142"/>
      <c r="BS21" s="142"/>
      <c r="BT21" s="142"/>
      <c r="BU21" s="142"/>
      <c r="BV21" s="142"/>
      <c r="BW21" s="142"/>
      <c r="BX21" s="142"/>
      <c r="BY21" s="142"/>
      <c r="BZ21" s="142"/>
      <c r="CA21" s="142"/>
      <c r="CB21" s="142"/>
      <c r="CC21" s="142"/>
      <c r="CD21" s="142"/>
      <c r="CE21" s="142"/>
      <c r="CF21" s="142"/>
      <c r="CG21" s="142"/>
      <c r="CH21" s="142"/>
      <c r="CI21" s="142"/>
      <c r="CJ21" s="142"/>
      <c r="CK21" s="142"/>
      <c r="CL21" s="142"/>
      <c r="CM21" s="142"/>
      <c r="CN21" s="142"/>
      <c r="CO21" s="142"/>
      <c r="CP21" s="142"/>
      <c r="CQ21" s="142"/>
      <c r="CR21" s="142"/>
      <c r="CS21" s="142"/>
      <c r="CT21" s="142"/>
      <c r="CU21" s="142"/>
      <c r="CV21" s="142"/>
      <c r="CW21" s="142"/>
      <c r="CX21" s="142"/>
      <c r="CY21" s="142"/>
      <c r="CZ21" s="142"/>
      <c r="DA21" s="142"/>
      <c r="DB21" s="142"/>
      <c r="DC21" s="142"/>
      <c r="DD21" s="142"/>
      <c r="DE21" s="142"/>
      <c r="DF21" s="142"/>
      <c r="DG21" s="142"/>
      <c r="DH21" s="142"/>
      <c r="DI21" s="142"/>
      <c r="DJ21" s="142"/>
      <c r="DK21" s="142"/>
      <c r="DL21" s="142"/>
      <c r="DM21" s="142"/>
      <c r="DN21" s="142"/>
      <c r="DO21" s="142"/>
      <c r="DP21" s="142"/>
      <c r="DQ21" s="142"/>
      <c r="DR21" s="142"/>
      <c r="DS21" s="142"/>
      <c r="DT21" s="142"/>
      <c r="DU21" s="142"/>
      <c r="DV21" s="142"/>
    </row>
    <row r="22" spans="1:137" s="156" customFormat="1" ht="15" x14ac:dyDescent="0.2">
      <c r="A22" s="159"/>
      <c r="B22" s="223" t="s">
        <v>142</v>
      </c>
      <c r="C22" s="159"/>
      <c r="D22" s="159"/>
      <c r="E22" s="182"/>
      <c r="F22" s="182">
        <f>F20+F21</f>
        <v>0</v>
      </c>
      <c r="G22" s="142"/>
      <c r="H22" s="142"/>
      <c r="I22" s="142"/>
      <c r="J22" s="144"/>
      <c r="K22" s="143"/>
      <c r="L22" s="143"/>
      <c r="M22" s="143"/>
      <c r="N22" s="143"/>
      <c r="O22" s="143"/>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c r="BY22" s="142"/>
      <c r="BZ22" s="142"/>
      <c r="CA22" s="142"/>
      <c r="CB22" s="142"/>
      <c r="CC22" s="142"/>
      <c r="CD22" s="142"/>
      <c r="CE22" s="142"/>
      <c r="CF22" s="142"/>
      <c r="CG22" s="142"/>
      <c r="CH22" s="142"/>
      <c r="CI22" s="142"/>
      <c r="CJ22" s="142"/>
      <c r="CK22" s="142"/>
      <c r="CL22" s="142"/>
      <c r="CM22" s="142"/>
      <c r="CN22" s="142"/>
      <c r="CO22" s="142"/>
      <c r="CP22" s="142"/>
      <c r="CQ22" s="142"/>
      <c r="CR22" s="142"/>
      <c r="CS22" s="142"/>
      <c r="CT22" s="142"/>
      <c r="CU22" s="142"/>
      <c r="CV22" s="142"/>
      <c r="CW22" s="142"/>
      <c r="CX22" s="142"/>
      <c r="CY22" s="142"/>
      <c r="CZ22" s="142"/>
      <c r="DA22" s="142"/>
      <c r="DB22" s="142"/>
      <c r="DC22" s="142"/>
      <c r="DD22" s="142"/>
      <c r="DE22" s="142"/>
      <c r="DF22" s="142"/>
      <c r="DG22" s="142"/>
      <c r="DH22" s="142"/>
      <c r="DI22" s="142"/>
      <c r="DJ22" s="142"/>
      <c r="DK22" s="142"/>
      <c r="DL22" s="142"/>
      <c r="DM22" s="142"/>
      <c r="DN22" s="142"/>
      <c r="DO22" s="142"/>
      <c r="DP22" s="142"/>
      <c r="DQ22" s="142"/>
      <c r="DR22" s="142"/>
      <c r="DS22" s="142"/>
      <c r="DT22" s="142"/>
      <c r="DU22" s="142"/>
      <c r="DV22" s="142"/>
    </row>
    <row r="23" spans="1:137" s="142" customFormat="1" ht="15" x14ac:dyDescent="0.2">
      <c r="B23" s="196"/>
      <c r="E23" s="178"/>
      <c r="F23" s="193"/>
      <c r="J23" s="144"/>
      <c r="K23" s="143"/>
      <c r="L23" s="143"/>
      <c r="M23" s="143"/>
      <c r="N23" s="143"/>
      <c r="O23" s="143"/>
    </row>
    <row r="24" spans="1:137" ht="15" x14ac:dyDescent="0.2">
      <c r="A24" s="142"/>
      <c r="B24" s="196"/>
      <c r="DV24" s="141"/>
      <c r="DW24" s="141"/>
      <c r="DX24" s="141"/>
      <c r="DY24" s="141"/>
      <c r="DZ24" s="141"/>
      <c r="EA24" s="141"/>
      <c r="EB24" s="141"/>
      <c r="EC24" s="141"/>
      <c r="ED24" s="141"/>
      <c r="EE24" s="141"/>
      <c r="EF24" s="141"/>
      <c r="EG24" s="141"/>
    </row>
    <row r="25" spans="1:137" s="142" customFormat="1" x14ac:dyDescent="0.2">
      <c r="E25" s="178"/>
      <c r="F25" s="178"/>
      <c r="J25" s="144"/>
      <c r="K25" s="143"/>
      <c r="L25" s="143"/>
      <c r="M25" s="143"/>
      <c r="N25" s="143"/>
      <c r="O25" s="143"/>
    </row>
    <row r="26" spans="1:137" s="156" customFormat="1" x14ac:dyDescent="0.2">
      <c r="A26" s="142"/>
      <c r="B26" s="195"/>
      <c r="C26" s="142"/>
      <c r="D26" s="142"/>
      <c r="E26" s="178"/>
      <c r="F26" s="178"/>
      <c r="G26" s="142"/>
      <c r="H26" s="145"/>
      <c r="I26" s="142"/>
      <c r="J26" s="144"/>
      <c r="K26" s="143"/>
      <c r="L26" s="143"/>
      <c r="M26" s="143"/>
      <c r="N26" s="143"/>
      <c r="O26" s="143"/>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c r="BL26" s="142"/>
      <c r="BM26" s="142"/>
      <c r="BN26" s="142"/>
      <c r="BO26" s="142"/>
      <c r="BP26" s="142"/>
      <c r="BQ26" s="142"/>
      <c r="BR26" s="142"/>
      <c r="BS26" s="142"/>
      <c r="BT26" s="142"/>
      <c r="BU26" s="142"/>
      <c r="BV26" s="142"/>
      <c r="BW26" s="142"/>
      <c r="BX26" s="142"/>
      <c r="BY26" s="142"/>
      <c r="BZ26" s="142"/>
      <c r="CA26" s="142"/>
      <c r="CB26" s="142"/>
      <c r="CC26" s="142"/>
      <c r="CD26" s="142"/>
      <c r="CE26" s="142"/>
      <c r="CF26" s="142"/>
      <c r="CG26" s="142"/>
      <c r="CH26" s="142"/>
      <c r="CI26" s="142"/>
      <c r="CJ26" s="142"/>
      <c r="CK26" s="142"/>
      <c r="CL26" s="142"/>
      <c r="CM26" s="142"/>
      <c r="CN26" s="142"/>
      <c r="CO26" s="142"/>
      <c r="CP26" s="142"/>
      <c r="CQ26" s="142"/>
      <c r="CR26" s="142"/>
      <c r="CS26" s="142"/>
      <c r="CT26" s="142"/>
      <c r="CU26" s="142"/>
      <c r="CV26" s="142"/>
      <c r="CW26" s="142"/>
      <c r="CX26" s="142"/>
      <c r="CY26" s="142"/>
      <c r="CZ26" s="142"/>
      <c r="DA26" s="142"/>
      <c r="DB26" s="142"/>
      <c r="DC26" s="142"/>
      <c r="DD26" s="142"/>
      <c r="DE26" s="142"/>
      <c r="DF26" s="142"/>
      <c r="DG26" s="142"/>
      <c r="DH26" s="142"/>
      <c r="DI26" s="142"/>
      <c r="DJ26" s="142"/>
      <c r="DK26" s="142"/>
      <c r="DL26" s="142"/>
      <c r="DM26" s="142"/>
      <c r="DN26" s="142"/>
      <c r="DO26" s="142"/>
      <c r="DP26" s="142"/>
      <c r="DQ26" s="142"/>
      <c r="DR26" s="142"/>
      <c r="DS26" s="142"/>
      <c r="DT26" s="142"/>
      <c r="DU26" s="142"/>
      <c r="DV26" s="142"/>
      <c r="DW26" s="142"/>
      <c r="DX26" s="142"/>
      <c r="DY26" s="142"/>
    </row>
    <row r="27" spans="1:137" s="156" customFormat="1" x14ac:dyDescent="0.2">
      <c r="A27" s="142"/>
      <c r="B27" s="142"/>
      <c r="C27" s="142"/>
      <c r="D27" s="142"/>
      <c r="E27" s="178"/>
      <c r="F27" s="178"/>
      <c r="G27" s="142"/>
      <c r="H27" s="142"/>
      <c r="I27" s="142"/>
      <c r="J27" s="144"/>
      <c r="K27" s="143"/>
      <c r="L27" s="143"/>
      <c r="M27" s="143"/>
      <c r="N27" s="143"/>
      <c r="O27" s="143"/>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c r="BV27" s="142"/>
      <c r="BW27" s="142"/>
      <c r="BX27" s="142"/>
      <c r="BY27" s="142"/>
      <c r="BZ27" s="142"/>
      <c r="CA27" s="142"/>
      <c r="CB27" s="142"/>
      <c r="CC27" s="142"/>
      <c r="CD27" s="142"/>
      <c r="CE27" s="142"/>
      <c r="CF27" s="142"/>
      <c r="CG27" s="142"/>
      <c r="CH27" s="142"/>
      <c r="CI27" s="142"/>
      <c r="CJ27" s="142"/>
      <c r="CK27" s="142"/>
      <c r="CL27" s="142"/>
      <c r="CM27" s="142"/>
      <c r="CN27" s="142"/>
      <c r="CO27" s="142"/>
      <c r="CP27" s="142"/>
      <c r="CQ27" s="142"/>
      <c r="CR27" s="142"/>
      <c r="CS27" s="142"/>
      <c r="CT27" s="142"/>
      <c r="CU27" s="142"/>
      <c r="CV27" s="142"/>
      <c r="CW27" s="142"/>
      <c r="CX27" s="142"/>
      <c r="CY27" s="142"/>
      <c r="CZ27" s="142"/>
      <c r="DA27" s="142"/>
      <c r="DB27" s="142"/>
      <c r="DC27" s="142"/>
      <c r="DD27" s="142"/>
      <c r="DE27" s="142"/>
      <c r="DF27" s="142"/>
      <c r="DG27" s="142"/>
      <c r="DH27" s="142"/>
      <c r="DI27" s="142"/>
      <c r="DJ27" s="142"/>
      <c r="DK27" s="142"/>
      <c r="DL27" s="142"/>
      <c r="DM27" s="142"/>
      <c r="DN27" s="142"/>
      <c r="DO27" s="142"/>
      <c r="DP27" s="142"/>
      <c r="DQ27" s="142"/>
      <c r="DR27" s="142"/>
      <c r="DS27" s="142"/>
      <c r="DT27" s="142"/>
      <c r="DU27" s="142"/>
      <c r="DV27" s="142"/>
      <c r="DW27" s="142"/>
      <c r="DX27" s="142"/>
      <c r="DY27" s="142"/>
    </row>
    <row r="28" spans="1:137" s="156" customFormat="1" x14ac:dyDescent="0.2">
      <c r="A28" s="142"/>
      <c r="B28" s="142"/>
      <c r="C28" s="142"/>
      <c r="D28" s="142"/>
      <c r="E28" s="178"/>
      <c r="F28" s="178"/>
      <c r="G28" s="142"/>
      <c r="H28" s="142"/>
      <c r="I28" s="142"/>
      <c r="J28" s="144"/>
      <c r="K28" s="143"/>
      <c r="L28" s="143"/>
      <c r="M28" s="143"/>
      <c r="N28" s="143"/>
      <c r="O28" s="143"/>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2"/>
      <c r="BL28" s="142"/>
      <c r="BM28" s="142"/>
      <c r="BN28" s="142"/>
      <c r="BO28" s="142"/>
      <c r="BP28" s="142"/>
      <c r="BQ28" s="142"/>
      <c r="BR28" s="142"/>
      <c r="BS28" s="142"/>
      <c r="BT28" s="142"/>
      <c r="BU28" s="142"/>
      <c r="BV28" s="142"/>
      <c r="BW28" s="142"/>
      <c r="BX28" s="142"/>
      <c r="BY28" s="142"/>
      <c r="BZ28" s="142"/>
      <c r="CA28" s="142"/>
      <c r="CB28" s="142"/>
      <c r="CC28" s="142"/>
      <c r="CD28" s="142"/>
      <c r="CE28" s="142"/>
      <c r="CF28" s="142"/>
      <c r="CG28" s="142"/>
      <c r="CH28" s="142"/>
      <c r="CI28" s="142"/>
      <c r="CJ28" s="142"/>
      <c r="CK28" s="142"/>
      <c r="CL28" s="142"/>
      <c r="CM28" s="142"/>
      <c r="CN28" s="142"/>
      <c r="CO28" s="142"/>
      <c r="CP28" s="142"/>
      <c r="CQ28" s="142"/>
      <c r="CR28" s="142"/>
      <c r="CS28" s="142"/>
      <c r="CT28" s="142"/>
      <c r="CU28" s="142"/>
      <c r="CV28" s="142"/>
      <c r="CW28" s="142"/>
      <c r="CX28" s="142"/>
      <c r="CY28" s="142"/>
      <c r="CZ28" s="142"/>
      <c r="DA28" s="142"/>
      <c r="DB28" s="142"/>
      <c r="DC28" s="142"/>
      <c r="DD28" s="142"/>
      <c r="DE28" s="142"/>
      <c r="DF28" s="142"/>
      <c r="DG28" s="142"/>
      <c r="DH28" s="142"/>
      <c r="DI28" s="142"/>
      <c r="DJ28" s="142"/>
      <c r="DK28" s="142"/>
      <c r="DL28" s="142"/>
      <c r="DM28" s="142"/>
      <c r="DN28" s="142"/>
      <c r="DO28" s="142"/>
      <c r="DP28" s="142"/>
      <c r="DQ28" s="142"/>
      <c r="DR28" s="142"/>
      <c r="DS28" s="142"/>
      <c r="DT28" s="142"/>
      <c r="DU28" s="142"/>
      <c r="DV28" s="142"/>
      <c r="DW28" s="142"/>
      <c r="DX28" s="142"/>
      <c r="DY28" s="142"/>
      <c r="DZ28" s="142"/>
      <c r="EA28" s="142"/>
      <c r="EB28" s="142"/>
      <c r="EC28" s="142"/>
      <c r="ED28" s="142"/>
      <c r="EE28" s="142"/>
      <c r="EF28" s="142"/>
      <c r="EG28" s="142"/>
    </row>
    <row r="29" spans="1:137" s="156" customFormat="1" x14ac:dyDescent="0.2">
      <c r="A29" s="142"/>
      <c r="B29" s="142"/>
      <c r="C29" s="142"/>
      <c r="D29" s="142"/>
      <c r="E29" s="178"/>
      <c r="F29" s="178"/>
      <c r="G29" s="142"/>
      <c r="H29" s="142"/>
      <c r="I29" s="142"/>
      <c r="J29" s="144"/>
      <c r="K29" s="143"/>
      <c r="L29" s="143"/>
      <c r="M29" s="143"/>
      <c r="N29" s="143"/>
      <c r="O29" s="143"/>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c r="BP29" s="142"/>
      <c r="BQ29" s="142"/>
      <c r="BR29" s="142"/>
      <c r="BS29" s="142"/>
      <c r="BT29" s="142"/>
      <c r="BU29" s="142"/>
      <c r="BV29" s="142"/>
      <c r="BW29" s="142"/>
      <c r="BX29" s="142"/>
      <c r="BY29" s="142"/>
      <c r="BZ29" s="142"/>
      <c r="CA29" s="142"/>
      <c r="CB29" s="142"/>
      <c r="CC29" s="142"/>
      <c r="CD29" s="142"/>
      <c r="CE29" s="142"/>
      <c r="CF29" s="142"/>
      <c r="CG29" s="142"/>
      <c r="CH29" s="142"/>
      <c r="CI29" s="142"/>
      <c r="CJ29" s="142"/>
      <c r="CK29" s="142"/>
      <c r="CL29" s="142"/>
      <c r="CM29" s="142"/>
      <c r="CN29" s="142"/>
      <c r="CO29" s="142"/>
      <c r="CP29" s="142"/>
      <c r="CQ29" s="142"/>
      <c r="CR29" s="142"/>
      <c r="CS29" s="142"/>
      <c r="CT29" s="142"/>
      <c r="CU29" s="142"/>
      <c r="CV29" s="142"/>
      <c r="CW29" s="142"/>
      <c r="CX29" s="142"/>
      <c r="CY29" s="142"/>
      <c r="CZ29" s="142"/>
      <c r="DA29" s="142"/>
      <c r="DB29" s="142"/>
      <c r="DC29" s="142"/>
      <c r="DD29" s="142"/>
      <c r="DE29" s="142"/>
      <c r="DF29" s="142"/>
      <c r="DG29" s="142"/>
      <c r="DH29" s="142"/>
      <c r="DI29" s="142"/>
      <c r="DJ29" s="142"/>
      <c r="DK29" s="142"/>
      <c r="DL29" s="142"/>
      <c r="DM29" s="142"/>
      <c r="DN29" s="142"/>
      <c r="DO29" s="142"/>
      <c r="DP29" s="142"/>
      <c r="DQ29" s="142"/>
      <c r="DR29" s="142"/>
      <c r="DS29" s="142"/>
      <c r="DT29" s="142"/>
      <c r="DU29" s="142"/>
      <c r="DV29" s="142"/>
      <c r="DW29" s="142"/>
      <c r="DX29" s="142"/>
      <c r="DY29" s="142"/>
      <c r="DZ29" s="142"/>
      <c r="EA29" s="142"/>
      <c r="EB29" s="142"/>
      <c r="EC29" s="142"/>
      <c r="ED29" s="142"/>
      <c r="EE29" s="142"/>
      <c r="EF29" s="142"/>
      <c r="EG29" s="142"/>
    </row>
    <row r="30" spans="1:137" s="156" customFormat="1" x14ac:dyDescent="0.2">
      <c r="A30" s="142"/>
      <c r="B30" s="142"/>
      <c r="C30" s="142"/>
      <c r="D30" s="142"/>
      <c r="E30" s="178"/>
      <c r="F30" s="178"/>
      <c r="G30" s="142"/>
      <c r="H30" s="142"/>
      <c r="I30" s="142"/>
      <c r="J30" s="144"/>
      <c r="K30" s="143"/>
      <c r="L30" s="143"/>
      <c r="M30" s="143"/>
      <c r="N30" s="143"/>
      <c r="O30" s="143"/>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2"/>
      <c r="BF30" s="142"/>
      <c r="BG30" s="142"/>
      <c r="BH30" s="142"/>
      <c r="BI30" s="142"/>
      <c r="BJ30" s="142"/>
      <c r="BK30" s="142"/>
      <c r="BL30" s="142"/>
      <c r="BM30" s="142"/>
      <c r="BN30" s="142"/>
      <c r="BO30" s="142"/>
      <c r="BP30" s="142"/>
      <c r="BQ30" s="142"/>
      <c r="BR30" s="142"/>
      <c r="BS30" s="142"/>
      <c r="BT30" s="142"/>
      <c r="BU30" s="142"/>
      <c r="BV30" s="142"/>
      <c r="BW30" s="142"/>
      <c r="BX30" s="142"/>
      <c r="BY30" s="142"/>
      <c r="BZ30" s="142"/>
      <c r="CA30" s="142"/>
      <c r="CB30" s="142"/>
      <c r="CC30" s="142"/>
      <c r="CD30" s="142"/>
      <c r="CE30" s="142"/>
      <c r="CF30" s="142"/>
      <c r="CG30" s="142"/>
      <c r="CH30" s="142"/>
      <c r="CI30" s="142"/>
      <c r="CJ30" s="142"/>
      <c r="CK30" s="142"/>
      <c r="CL30" s="142"/>
      <c r="CM30" s="142"/>
      <c r="CN30" s="142"/>
      <c r="CO30" s="142"/>
      <c r="CP30" s="142"/>
      <c r="CQ30" s="142"/>
      <c r="CR30" s="142"/>
      <c r="CS30" s="142"/>
      <c r="CT30" s="142"/>
      <c r="CU30" s="142"/>
      <c r="CV30" s="142"/>
      <c r="CW30" s="142"/>
      <c r="CX30" s="142"/>
      <c r="CY30" s="142"/>
      <c r="CZ30" s="142"/>
      <c r="DA30" s="142"/>
      <c r="DB30" s="142"/>
      <c r="DC30" s="142"/>
      <c r="DD30" s="142"/>
      <c r="DE30" s="142"/>
      <c r="DF30" s="142"/>
      <c r="DG30" s="142"/>
      <c r="DH30" s="142"/>
      <c r="DI30" s="142"/>
      <c r="DJ30" s="142"/>
      <c r="DK30" s="142"/>
      <c r="DL30" s="142"/>
      <c r="DM30" s="142"/>
      <c r="DN30" s="142"/>
      <c r="DO30" s="142"/>
      <c r="DP30" s="142"/>
      <c r="DQ30" s="142"/>
      <c r="DR30" s="142"/>
      <c r="DS30" s="142"/>
      <c r="DT30" s="142"/>
      <c r="DU30" s="142"/>
      <c r="DV30" s="142"/>
      <c r="DW30" s="142"/>
      <c r="DX30" s="142"/>
      <c r="DY30" s="142"/>
      <c r="DZ30" s="142"/>
      <c r="EA30" s="142"/>
      <c r="EB30" s="142"/>
      <c r="EC30" s="142"/>
      <c r="ED30" s="142"/>
      <c r="EE30" s="142"/>
      <c r="EF30" s="142"/>
      <c r="EG30" s="142"/>
    </row>
    <row r="31" spans="1:137" s="156" customFormat="1" x14ac:dyDescent="0.2">
      <c r="A31" s="142"/>
      <c r="B31" s="142"/>
      <c r="C31" s="142"/>
      <c r="D31" s="142"/>
      <c r="E31" s="178"/>
      <c r="F31" s="178"/>
      <c r="G31" s="142"/>
      <c r="H31" s="142"/>
      <c r="I31" s="142"/>
      <c r="J31" s="144"/>
      <c r="K31" s="143"/>
      <c r="L31" s="143"/>
      <c r="M31" s="143"/>
      <c r="N31" s="143"/>
      <c r="O31" s="143"/>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S31" s="142"/>
      <c r="BT31" s="142"/>
      <c r="BU31" s="142"/>
      <c r="BV31" s="142"/>
      <c r="BW31" s="142"/>
      <c r="BX31" s="142"/>
      <c r="BY31" s="142"/>
      <c r="BZ31" s="142"/>
      <c r="CA31" s="142"/>
      <c r="CB31" s="142"/>
      <c r="CC31" s="142"/>
      <c r="CD31" s="142"/>
      <c r="CE31" s="142"/>
      <c r="CF31" s="142"/>
      <c r="CG31" s="142"/>
      <c r="CH31" s="142"/>
      <c r="CI31" s="142"/>
      <c r="CJ31" s="142"/>
      <c r="CK31" s="142"/>
      <c r="CL31" s="142"/>
      <c r="CM31" s="142"/>
      <c r="CN31" s="142"/>
      <c r="CO31" s="142"/>
      <c r="CP31" s="142"/>
      <c r="CQ31" s="142"/>
      <c r="CR31" s="142"/>
      <c r="CS31" s="142"/>
      <c r="CT31" s="142"/>
      <c r="CU31" s="142"/>
      <c r="CV31" s="142"/>
      <c r="CW31" s="142"/>
      <c r="CX31" s="142"/>
      <c r="CY31" s="142"/>
      <c r="CZ31" s="142"/>
      <c r="DA31" s="142"/>
      <c r="DB31" s="142"/>
      <c r="DC31" s="142"/>
      <c r="DD31" s="142"/>
      <c r="DE31" s="142"/>
      <c r="DF31" s="142"/>
      <c r="DG31" s="142"/>
      <c r="DH31" s="142"/>
      <c r="DI31" s="142"/>
      <c r="DJ31" s="142"/>
      <c r="DK31" s="142"/>
      <c r="DL31" s="142"/>
      <c r="DM31" s="142"/>
      <c r="DN31" s="142"/>
      <c r="DO31" s="142"/>
      <c r="DP31" s="142"/>
      <c r="DQ31" s="142"/>
      <c r="DR31" s="142"/>
      <c r="DS31" s="142"/>
      <c r="DT31" s="142"/>
      <c r="DU31" s="142"/>
      <c r="DV31" s="142"/>
      <c r="DW31" s="142"/>
      <c r="DX31" s="142"/>
      <c r="DY31" s="142"/>
      <c r="DZ31" s="142"/>
      <c r="EA31" s="142"/>
      <c r="EB31" s="142"/>
      <c r="EC31" s="142"/>
      <c r="ED31" s="142"/>
      <c r="EE31" s="142"/>
      <c r="EF31" s="142"/>
      <c r="EG31" s="142"/>
    </row>
    <row r="32" spans="1:137" s="156" customFormat="1" x14ac:dyDescent="0.2">
      <c r="A32" s="155"/>
      <c r="B32" s="155"/>
      <c r="C32" s="155"/>
      <c r="D32" s="155"/>
      <c r="E32" s="183"/>
      <c r="F32" s="183"/>
      <c r="G32" s="142"/>
      <c r="H32" s="142"/>
      <c r="I32" s="142"/>
      <c r="J32" s="144"/>
      <c r="K32" s="143"/>
      <c r="L32" s="143"/>
      <c r="M32" s="143"/>
      <c r="N32" s="143"/>
      <c r="O32" s="143"/>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S32" s="142"/>
      <c r="BT32" s="142"/>
      <c r="BU32" s="142"/>
      <c r="BV32" s="142"/>
      <c r="BW32" s="142"/>
      <c r="BX32" s="142"/>
      <c r="BY32" s="142"/>
      <c r="BZ32" s="142"/>
      <c r="CA32" s="142"/>
      <c r="CB32" s="142"/>
      <c r="CC32" s="142"/>
      <c r="CD32" s="142"/>
      <c r="CE32" s="142"/>
      <c r="CF32" s="142"/>
      <c r="CG32" s="142"/>
      <c r="CH32" s="142"/>
      <c r="CI32" s="142"/>
      <c r="CJ32" s="142"/>
      <c r="CK32" s="142"/>
      <c r="CL32" s="142"/>
      <c r="CM32" s="142"/>
      <c r="CN32" s="142"/>
      <c r="CO32" s="142"/>
      <c r="CP32" s="142"/>
      <c r="CQ32" s="142"/>
      <c r="CR32" s="142"/>
      <c r="CS32" s="142"/>
      <c r="CT32" s="142"/>
      <c r="CU32" s="142"/>
      <c r="CV32" s="142"/>
      <c r="CW32" s="142"/>
      <c r="CX32" s="142"/>
      <c r="CY32" s="142"/>
      <c r="CZ32" s="142"/>
      <c r="DA32" s="142"/>
      <c r="DB32" s="142"/>
      <c r="DC32" s="142"/>
      <c r="DD32" s="142"/>
      <c r="DE32" s="142"/>
      <c r="DF32" s="142"/>
      <c r="DG32" s="142"/>
      <c r="DH32" s="142"/>
      <c r="DI32" s="142"/>
      <c r="DJ32" s="142"/>
      <c r="DK32" s="142"/>
      <c r="DL32" s="142"/>
      <c r="DM32" s="142"/>
      <c r="DN32" s="142"/>
      <c r="DO32" s="142"/>
      <c r="DP32" s="142"/>
      <c r="DQ32" s="142"/>
      <c r="DR32" s="142"/>
      <c r="DS32" s="142"/>
      <c r="DT32" s="142"/>
      <c r="DU32" s="142"/>
      <c r="DV32" s="142"/>
      <c r="DW32" s="142"/>
      <c r="DX32" s="142"/>
      <c r="DY32" s="142"/>
      <c r="DZ32" s="142"/>
      <c r="EA32" s="142"/>
      <c r="EB32" s="142"/>
      <c r="EC32" s="142"/>
      <c r="ED32" s="142"/>
      <c r="EE32" s="142"/>
      <c r="EF32" s="142"/>
      <c r="EG32" s="142"/>
    </row>
    <row r="33" spans="1:137" s="156" customFormat="1" x14ac:dyDescent="0.2">
      <c r="A33" s="142"/>
      <c r="B33" s="142"/>
      <c r="C33" s="142"/>
      <c r="D33" s="142"/>
      <c r="E33" s="178"/>
      <c r="F33" s="178"/>
      <c r="G33" s="142"/>
      <c r="H33" s="142"/>
      <c r="I33" s="142"/>
      <c r="J33" s="144"/>
      <c r="K33" s="143"/>
      <c r="L33" s="143"/>
      <c r="M33" s="143"/>
      <c r="N33" s="143"/>
      <c r="O33" s="143"/>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c r="BS33" s="142"/>
      <c r="BT33" s="142"/>
      <c r="BU33" s="142"/>
      <c r="BV33" s="142"/>
      <c r="BW33" s="142"/>
      <c r="BX33" s="142"/>
      <c r="BY33" s="142"/>
      <c r="BZ33" s="142"/>
      <c r="CA33" s="142"/>
      <c r="CB33" s="142"/>
      <c r="CC33" s="142"/>
      <c r="CD33" s="142"/>
      <c r="CE33" s="142"/>
      <c r="CF33" s="142"/>
      <c r="CG33" s="142"/>
      <c r="CH33" s="142"/>
      <c r="CI33" s="142"/>
      <c r="CJ33" s="142"/>
      <c r="CK33" s="142"/>
      <c r="CL33" s="142"/>
      <c r="CM33" s="142"/>
      <c r="CN33" s="142"/>
      <c r="CO33" s="142"/>
      <c r="CP33" s="142"/>
      <c r="CQ33" s="142"/>
      <c r="CR33" s="142"/>
      <c r="CS33" s="142"/>
      <c r="CT33" s="142"/>
      <c r="CU33" s="142"/>
      <c r="CV33" s="142"/>
      <c r="CW33" s="142"/>
      <c r="CX33" s="142"/>
      <c r="CY33" s="142"/>
      <c r="CZ33" s="142"/>
      <c r="DA33" s="142"/>
      <c r="DB33" s="142"/>
      <c r="DC33" s="142"/>
      <c r="DD33" s="142"/>
      <c r="DE33" s="142"/>
      <c r="DF33" s="142"/>
      <c r="DG33" s="142"/>
      <c r="DH33" s="142"/>
      <c r="DI33" s="142"/>
      <c r="DJ33" s="142"/>
      <c r="DK33" s="142"/>
      <c r="DL33" s="142"/>
      <c r="DM33" s="142"/>
      <c r="DN33" s="142"/>
      <c r="DO33" s="142"/>
      <c r="DP33" s="142"/>
      <c r="DQ33" s="142"/>
      <c r="DR33" s="142"/>
      <c r="DS33" s="142"/>
      <c r="DT33" s="142"/>
      <c r="DU33" s="142"/>
      <c r="DV33" s="142"/>
      <c r="DW33" s="142"/>
      <c r="DX33" s="142"/>
      <c r="DY33" s="142"/>
      <c r="DZ33" s="142"/>
      <c r="EA33" s="142"/>
      <c r="EB33" s="142"/>
      <c r="EC33" s="142"/>
      <c r="ED33" s="142"/>
      <c r="EE33" s="142"/>
      <c r="EF33" s="142"/>
      <c r="EG33" s="142"/>
    </row>
    <row r="34" spans="1:137" ht="12.6" customHeight="1" x14ac:dyDescent="0.2">
      <c r="A34" s="142"/>
    </row>
    <row r="35" spans="1:137" x14ac:dyDescent="0.2">
      <c r="A35" s="142"/>
    </row>
    <row r="36" spans="1:137" x14ac:dyDescent="0.2">
      <c r="A36" s="142"/>
    </row>
    <row r="37" spans="1:137" x14ac:dyDescent="0.2">
      <c r="A37" s="142"/>
    </row>
    <row r="38" spans="1:137" x14ac:dyDescent="0.2">
      <c r="A38" s="142"/>
    </row>
    <row r="39" spans="1:137" x14ac:dyDescent="0.2">
      <c r="A39" s="142"/>
    </row>
    <row r="40" spans="1:137" x14ac:dyDescent="0.2">
      <c r="A40" s="142"/>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c r="BP40" s="141"/>
      <c r="BQ40" s="141"/>
      <c r="BR40" s="141"/>
      <c r="BS40" s="141"/>
      <c r="BT40" s="141"/>
      <c r="BU40" s="141"/>
      <c r="BV40" s="141"/>
      <c r="BW40" s="141"/>
      <c r="BX40" s="141"/>
      <c r="BY40" s="141"/>
      <c r="BZ40" s="141"/>
      <c r="CA40" s="141"/>
      <c r="CB40" s="141"/>
      <c r="CC40" s="141"/>
      <c r="CD40" s="141"/>
      <c r="CE40" s="141"/>
      <c r="CF40" s="141"/>
      <c r="CG40" s="141"/>
      <c r="CH40" s="141"/>
      <c r="CI40" s="141"/>
      <c r="CJ40" s="141"/>
      <c r="CK40" s="141"/>
      <c r="CL40" s="141"/>
      <c r="CM40" s="141"/>
      <c r="CN40" s="141"/>
      <c r="CO40" s="141"/>
      <c r="CP40" s="141"/>
      <c r="CQ40" s="141"/>
      <c r="CR40" s="141"/>
      <c r="CS40" s="141"/>
      <c r="CT40" s="141"/>
      <c r="CU40" s="141"/>
      <c r="CV40" s="141"/>
      <c r="CW40" s="141"/>
      <c r="CX40" s="141"/>
      <c r="CY40" s="141"/>
      <c r="CZ40" s="141"/>
      <c r="DA40" s="141"/>
      <c r="DB40" s="141"/>
      <c r="DC40" s="141"/>
      <c r="DD40" s="141"/>
      <c r="DE40" s="141"/>
      <c r="DF40" s="141"/>
      <c r="DG40" s="141"/>
      <c r="DH40" s="141"/>
      <c r="DI40" s="141"/>
      <c r="DJ40" s="141"/>
      <c r="DK40" s="141"/>
      <c r="DL40" s="141"/>
      <c r="DM40" s="141"/>
      <c r="DN40" s="141"/>
      <c r="DO40" s="141"/>
      <c r="DP40" s="141"/>
      <c r="DQ40" s="141"/>
      <c r="DR40" s="141"/>
      <c r="DS40" s="141"/>
      <c r="DT40" s="141"/>
      <c r="DU40" s="141"/>
      <c r="DV40" s="141"/>
      <c r="DW40" s="141"/>
      <c r="DX40" s="141"/>
      <c r="DY40" s="141"/>
      <c r="DZ40" s="141"/>
      <c r="EA40" s="141"/>
      <c r="EB40" s="141"/>
      <c r="EC40" s="141"/>
      <c r="ED40" s="141"/>
      <c r="EE40" s="141"/>
      <c r="EF40" s="141"/>
      <c r="EG40" s="141"/>
    </row>
    <row r="41" spans="1:137" x14ac:dyDescent="0.2">
      <c r="A41" s="142"/>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141"/>
      <c r="CE41" s="141"/>
      <c r="CF41" s="141"/>
      <c r="CG41" s="141"/>
      <c r="CH41" s="141"/>
      <c r="CI41" s="141"/>
      <c r="CJ41" s="141"/>
      <c r="CK41" s="141"/>
      <c r="CL41" s="141"/>
      <c r="CM41" s="141"/>
      <c r="CN41" s="141"/>
      <c r="CO41" s="141"/>
      <c r="CP41" s="141"/>
      <c r="CQ41" s="141"/>
      <c r="CR41" s="141"/>
      <c r="CS41" s="141"/>
      <c r="CT41" s="141"/>
      <c r="CU41" s="141"/>
      <c r="CV41" s="141"/>
      <c r="CW41" s="141"/>
      <c r="CX41" s="141"/>
      <c r="CY41" s="141"/>
      <c r="CZ41" s="141"/>
      <c r="DA41" s="141"/>
      <c r="DB41" s="141"/>
      <c r="DC41" s="141"/>
      <c r="DD41" s="141"/>
      <c r="DE41" s="141"/>
      <c r="DF41" s="141"/>
      <c r="DG41" s="141"/>
      <c r="DH41" s="141"/>
      <c r="DI41" s="141"/>
      <c r="DJ41" s="141"/>
      <c r="DK41" s="141"/>
      <c r="DL41" s="141"/>
      <c r="DM41" s="141"/>
      <c r="DN41" s="141"/>
      <c r="DO41" s="141"/>
      <c r="DP41" s="141"/>
      <c r="DQ41" s="141"/>
      <c r="DR41" s="141"/>
      <c r="DS41" s="141"/>
      <c r="DT41" s="141"/>
      <c r="DU41" s="141"/>
      <c r="DV41" s="141"/>
      <c r="DW41" s="141"/>
      <c r="DX41" s="141"/>
      <c r="DY41" s="141"/>
      <c r="DZ41" s="141"/>
      <c r="EA41" s="141"/>
      <c r="EB41" s="141"/>
      <c r="EC41" s="141"/>
      <c r="ED41" s="141"/>
      <c r="EE41" s="141"/>
      <c r="EF41" s="141"/>
      <c r="EG41" s="141"/>
    </row>
    <row r="42" spans="1:137" x14ac:dyDescent="0.2">
      <c r="A42" s="142"/>
    </row>
    <row r="43" spans="1:137" x14ac:dyDescent="0.2">
      <c r="A43" s="142"/>
    </row>
    <row r="44" spans="1:137" x14ac:dyDescent="0.2">
      <c r="A44" s="142"/>
    </row>
    <row r="45" spans="1:137" ht="15" x14ac:dyDescent="0.2">
      <c r="A45" s="154"/>
      <c r="B45" s="148"/>
      <c r="C45" s="148"/>
      <c r="D45" s="148"/>
      <c r="E45" s="184"/>
      <c r="F45" s="184"/>
    </row>
    <row r="46" spans="1:137" ht="15" x14ac:dyDescent="0.2">
      <c r="A46" s="152"/>
      <c r="B46" s="149"/>
      <c r="C46" s="153"/>
      <c r="D46" s="148"/>
      <c r="E46" s="184"/>
      <c r="F46" s="184"/>
    </row>
    <row r="47" spans="1:137" ht="15" x14ac:dyDescent="0.2">
      <c r="A47" s="152"/>
      <c r="B47" s="151"/>
      <c r="C47" s="148"/>
      <c r="D47" s="148"/>
      <c r="E47" s="184"/>
      <c r="F47" s="184"/>
    </row>
    <row r="48" spans="1:137" ht="15" x14ac:dyDescent="0.2">
      <c r="A48" s="152"/>
      <c r="B48" s="151"/>
      <c r="C48" s="148"/>
      <c r="D48" s="148"/>
      <c r="E48" s="184"/>
      <c r="F48" s="184"/>
    </row>
    <row r="49" spans="1:6" ht="15" x14ac:dyDescent="0.2">
      <c r="B49" s="149"/>
      <c r="C49" s="148"/>
      <c r="D49" s="148"/>
      <c r="E49" s="184"/>
      <c r="F49" s="184"/>
    </row>
    <row r="50" spans="1:6" ht="15" x14ac:dyDescent="0.2">
      <c r="A50" s="150"/>
      <c r="B50" s="148"/>
      <c r="C50" s="148"/>
      <c r="D50" s="148"/>
      <c r="E50" s="184"/>
      <c r="F50" s="184"/>
    </row>
    <row r="51" spans="1:6" ht="15" x14ac:dyDescent="0.2">
      <c r="B51" s="149"/>
      <c r="C51" s="148"/>
      <c r="D51" s="148"/>
      <c r="E51" s="184"/>
      <c r="F51" s="184"/>
    </row>
    <row r="52" spans="1:6" x14ac:dyDescent="0.2">
      <c r="A52" s="147"/>
      <c r="B52" s="146"/>
      <c r="C52" s="146"/>
      <c r="D52" s="146"/>
      <c r="E52" s="185"/>
      <c r="F52" s="185"/>
    </row>
  </sheetData>
  <mergeCells count="5">
    <mergeCell ref="A1:F1"/>
    <mergeCell ref="A4:F4"/>
    <mergeCell ref="A7:F7"/>
    <mergeCell ref="A13:F13"/>
    <mergeCell ref="A16:F16"/>
  </mergeCells>
  <phoneticPr fontId="32" type="noConversion"/>
  <pageMargins left="0.7" right="0.7" top="0.5" bottom="0.5" header="0.3" footer="0.3"/>
  <pageSetup scale="92"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Bid Form_old</vt:lpstr>
      <vt:lpstr>WJ Quantities</vt:lpstr>
      <vt:lpstr>Bid Form</vt:lpstr>
      <vt:lpstr>'Bid Form_old'!Print_Area</vt:lpstr>
      <vt:lpstr>'Bid Form'!Print_Titles</vt:lpstr>
      <vt:lpstr>'Bid Form_old'!Print_Titles</vt:lpstr>
    </vt:vector>
  </TitlesOfParts>
  <Company>Soudermiller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dc:creator>
  <cp:lastModifiedBy>Ryan M. Biehl</cp:lastModifiedBy>
  <cp:lastPrinted>2018-01-24T20:59:51Z</cp:lastPrinted>
  <dcterms:created xsi:type="dcterms:W3CDTF">2006-12-19T16:26:30Z</dcterms:created>
  <dcterms:modified xsi:type="dcterms:W3CDTF">2022-05-19T21:42:24Z</dcterms:modified>
</cp:coreProperties>
</file>