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J:\2017\1017064.19_NDOT_Many_Farms\Notebook\Quantity_Cost\"/>
    </mc:Choice>
  </mc:AlternateContent>
  <xr:revisionPtr revIDLastSave="0" documentId="13_ncr:1_{8060A757-11E7-4EFF-9C68-92D7AFF15573}" xr6:coauthVersionLast="47" xr6:coauthVersionMax="47" xr10:uidLastSave="{00000000-0000-0000-0000-000000000000}"/>
  <bookViews>
    <workbookView xWindow="-28920" yWindow="-120" windowWidth="29040" windowHeight="15720" xr2:uid="{DE0125E0-768D-4601-8092-D3E8B0E549A9}"/>
  </bookViews>
  <sheets>
    <sheet name="N8084 Bid Sch"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10" i="1" l="1"/>
  <c r="G109" i="1"/>
  <c r="G108" i="1"/>
  <c r="G107" i="1"/>
  <c r="G106" i="1"/>
  <c r="G105" i="1"/>
  <c r="G101" i="1"/>
  <c r="G100" i="1"/>
  <c r="G99" i="1"/>
  <c r="G98" i="1"/>
  <c r="G97" i="1"/>
  <c r="G96" i="1"/>
  <c r="G95" i="1"/>
  <c r="G94" i="1"/>
  <c r="G93" i="1"/>
  <c r="G92" i="1"/>
  <c r="G91" i="1"/>
  <c r="G90" i="1"/>
  <c r="G102" i="1" s="1"/>
  <c r="G86" i="1"/>
  <c r="G85" i="1"/>
  <c r="G84" i="1"/>
  <c r="G83" i="1"/>
  <c r="G82" i="1"/>
  <c r="G81" i="1"/>
  <c r="G80" i="1"/>
  <c r="G79" i="1"/>
  <c r="G78" i="1"/>
  <c r="G77" i="1"/>
  <c r="G76" i="1"/>
  <c r="G75" i="1"/>
  <c r="G87" i="1" s="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2" i="1" s="1"/>
  <c r="G111" i="1" l="1"/>
  <c r="G113" i="1" s="1"/>
  <c r="G114" i="1" s="1"/>
  <c r="G115" i="1" s="1"/>
</calcChain>
</file>

<file path=xl/sharedStrings.xml><?xml version="1.0" encoding="utf-8"?>
<sst xmlns="http://schemas.openxmlformats.org/spreadsheetml/2006/main" count="339" uniqueCount="223">
  <si>
    <t>BID SCHEDULE</t>
  </si>
  <si>
    <t>NAVAJO NATION DIVISION OF TRANSPORTATION</t>
  </si>
  <si>
    <t>PROJECT:</t>
  </si>
  <si>
    <t>DATE:</t>
  </si>
  <si>
    <t>LENGTH:</t>
  </si>
  <si>
    <t xml:space="preserve">6.213 km </t>
  </si>
  <si>
    <t xml:space="preserve">LINE </t>
  </si>
  <si>
    <t>ITEM NO.</t>
  </si>
  <si>
    <t>DESCRIPTION</t>
  </si>
  <si>
    <t>QUANTITY</t>
  </si>
  <si>
    <t>UNIT</t>
  </si>
  <si>
    <t>UNIT PRICE</t>
  </si>
  <si>
    <t>AMOUNT</t>
  </si>
  <si>
    <t>TOTAL BID AMOUNT</t>
  </si>
  <si>
    <t>Firms Name:</t>
  </si>
  <si>
    <t>Signature:</t>
  </si>
  <si>
    <t>SCOPE OF WORK</t>
  </si>
  <si>
    <t>N8084(1)1,2&amp;4</t>
  </si>
  <si>
    <t>10901-0000</t>
  </si>
  <si>
    <t>Extra &amp; Miscellaneous Work - authorized under Suppl.Spec. 109.02(s) of Exhibit F</t>
  </si>
  <si>
    <t>LPSM</t>
  </si>
  <si>
    <t>15101-0000</t>
  </si>
  <si>
    <t>Mobilization</t>
  </si>
  <si>
    <t>15201-0000</t>
  </si>
  <si>
    <t>Construction Survey And Staking</t>
  </si>
  <si>
    <t>15701-0000</t>
  </si>
  <si>
    <t>Soil Erosion Control</t>
  </si>
  <si>
    <t>15703-2500</t>
  </si>
  <si>
    <t>Soil Erosion Control, Mulching, Hydraulic Method</t>
  </si>
  <si>
    <t>ha</t>
  </si>
  <si>
    <t>20101-0000</t>
  </si>
  <si>
    <t>Clearing And Grubbing</t>
  </si>
  <si>
    <t>20302-0700</t>
  </si>
  <si>
    <t>Removal Of Fence</t>
  </si>
  <si>
    <t>m</t>
  </si>
  <si>
    <t>20304-1000</t>
  </si>
  <si>
    <t>Removal Of Structures And Obstructions</t>
  </si>
  <si>
    <t>20401-0000</t>
  </si>
  <si>
    <t>Roadway Excavation</t>
  </si>
  <si>
    <t>m3</t>
  </si>
  <si>
    <t>20401-2000</t>
  </si>
  <si>
    <t>Drainage Excavation</t>
  </si>
  <si>
    <t>20410-0000</t>
  </si>
  <si>
    <t>Select Borrow</t>
  </si>
  <si>
    <t>20443-0000</t>
  </si>
  <si>
    <t>Berms</t>
  </si>
  <si>
    <t>21101-2000</t>
  </si>
  <si>
    <t>Roadway Obliteration, Method 2</t>
  </si>
  <si>
    <t>m2</t>
  </si>
  <si>
    <t>21301-0000</t>
  </si>
  <si>
    <t>Subgrade Stabilization</t>
  </si>
  <si>
    <t>25101-2100</t>
  </si>
  <si>
    <t>Placed Riprap, Method B, Class 1</t>
  </si>
  <si>
    <t>25101-2200</t>
  </si>
  <si>
    <t>Placed Riprap, Method B, Class 2</t>
  </si>
  <si>
    <t>25303-1000</t>
  </si>
  <si>
    <t>Wire-Enclosed Riprap</t>
  </si>
  <si>
    <t>30101-2000</t>
  </si>
  <si>
    <t>Aggregate Base Grading D</t>
  </si>
  <si>
    <t>metric ton</t>
  </si>
  <si>
    <t>40301-0100</t>
  </si>
  <si>
    <t>Asphalt Concrete Pavement, Type 1</t>
  </si>
  <si>
    <t>t</t>
  </si>
  <si>
    <t>40504-0000</t>
  </si>
  <si>
    <t>Asphalt Binder</t>
  </si>
  <si>
    <t>41101-0000</t>
  </si>
  <si>
    <t>Prime Coat</t>
  </si>
  <si>
    <t>55401-1000</t>
  </si>
  <si>
    <t>Reinforcing Steel</t>
  </si>
  <si>
    <t>kg</t>
  </si>
  <si>
    <t>60101-0000</t>
  </si>
  <si>
    <t>Concrete</t>
  </si>
  <si>
    <t>60103-0185</t>
  </si>
  <si>
    <t>Concrete Headwall for 900 mm Pipe Culvert, MAG Det 501-4</t>
  </si>
  <si>
    <t>Each</t>
  </si>
  <si>
    <t>60201-0800</t>
  </si>
  <si>
    <t>600mm pipe culvert</t>
  </si>
  <si>
    <t>60201-1000</t>
  </si>
  <si>
    <t>900mm pipe culvert</t>
  </si>
  <si>
    <t>60201-2000</t>
  </si>
  <si>
    <t>2400mm pipe culvert</t>
  </si>
  <si>
    <t>60202-0600</t>
  </si>
  <si>
    <t>900mm equivalent diameter arch or elliptical pipe culvert</t>
  </si>
  <si>
    <t>60210-0800</t>
  </si>
  <si>
    <t>End section for 600mm pipe culvert</t>
  </si>
  <si>
    <t>60210-1000</t>
  </si>
  <si>
    <t>End section for 900mm pipe culvert</t>
  </si>
  <si>
    <t>60210-1030</t>
  </si>
  <si>
    <t>End section fot Triple 900mm pipe culvert</t>
  </si>
  <si>
    <t>60211-1100</t>
  </si>
  <si>
    <t>End section for 1050mm equivalent diameter arch or elliptical pipe culvert</t>
  </si>
  <si>
    <t>60701-1000</t>
  </si>
  <si>
    <t>Removing, Cleaning, And Stockpiling Culvert</t>
  </si>
  <si>
    <t>61102-1700</t>
  </si>
  <si>
    <t>50Mm Waterline, Polyvinyl Chloride (Pvc)</t>
  </si>
  <si>
    <t>61103-0700</t>
  </si>
  <si>
    <t>200Mm Encasement Pipe, Galvanized Steel</t>
  </si>
  <si>
    <t>61103-1100</t>
  </si>
  <si>
    <t>305mm Encasement Pipe, Galvanized Steel</t>
  </si>
  <si>
    <t>61104-0600</t>
  </si>
  <si>
    <t>Valve, Gate, 50Mm</t>
  </si>
  <si>
    <t>61701-5000</t>
  </si>
  <si>
    <t>Guardrail system MGS, type 3, class B wood posts</t>
  </si>
  <si>
    <t>61702-1500</t>
  </si>
  <si>
    <t>Terminal section, type MGS tangent</t>
  </si>
  <si>
    <t>61707-4000</t>
  </si>
  <si>
    <t>Structure transition railing, MGS system</t>
  </si>
  <si>
    <t>61901-1000</t>
  </si>
  <si>
    <t>Fence, Barbed Wire, 5 Strand</t>
  </si>
  <si>
    <t>61902-5000</t>
  </si>
  <si>
    <t>Gate, Woven Wire, 4200Mm Width</t>
  </si>
  <si>
    <t>61903-0300</t>
  </si>
  <si>
    <t>Cattle Guard, 4800Mm</t>
  </si>
  <si>
    <t>61903-0700</t>
  </si>
  <si>
    <t>Cattle Guard, 7200Mm</t>
  </si>
  <si>
    <t>61903-0900</t>
  </si>
  <si>
    <t>Cattle Guard, 8400Mm</t>
  </si>
  <si>
    <t>61903-1010</t>
  </si>
  <si>
    <t>Cattle Guard, 5-Unit, ADOT Std Det C-11.11</t>
  </si>
  <si>
    <t>62101-0000</t>
  </si>
  <si>
    <t>Monument</t>
  </si>
  <si>
    <t>62102-0000</t>
  </si>
  <si>
    <t>Marker</t>
  </si>
  <si>
    <t>62102-0100</t>
  </si>
  <si>
    <t>Marker, Waterline, (Utility Provided, Contractor Installed)</t>
  </si>
  <si>
    <t>62510-1000</t>
  </si>
  <si>
    <t>Seeding, Dry Method</t>
  </si>
  <si>
    <t>62901-1100</t>
  </si>
  <si>
    <t>Rolled Erosion Control Product, Type 4</t>
  </si>
  <si>
    <t>63301-0000</t>
  </si>
  <si>
    <t>Sign System</t>
  </si>
  <si>
    <t>63308-2000</t>
  </si>
  <si>
    <t>Object Marker, Type 2</t>
  </si>
  <si>
    <t>63308-3000</t>
  </si>
  <si>
    <t>Object Marker, Type 3</t>
  </si>
  <si>
    <t>63309-0100</t>
  </si>
  <si>
    <t>Delineator, Type 1</t>
  </si>
  <si>
    <t>63318-1020</t>
  </si>
  <si>
    <t>Milepost Marker, 51 mm x 51 mm Square Tube Steel</t>
  </si>
  <si>
    <t>63401-0300</t>
  </si>
  <si>
    <t>Pavement Markings, Type B, Solid</t>
  </si>
  <si>
    <t>63401-0400</t>
  </si>
  <si>
    <t>Pavement Markings, Type B, Broken</t>
  </si>
  <si>
    <t>63401-0700</t>
  </si>
  <si>
    <t>Pavement Markings, Type D, Solid</t>
  </si>
  <si>
    <t>63401-0800</t>
  </si>
  <si>
    <t>Pavement Markings, Type D, Broken</t>
  </si>
  <si>
    <t>63401-1500</t>
  </si>
  <si>
    <t>Pavement Markings, Type H, Solid</t>
  </si>
  <si>
    <t>63501-0000</t>
  </si>
  <si>
    <t>Temporary Traffic Control</t>
  </si>
  <si>
    <t>64503-1000</t>
  </si>
  <si>
    <t>Utility Company Compensation</t>
  </si>
  <si>
    <t>Ctsm</t>
  </si>
  <si>
    <t>SUBTOTAL CONSTRUCTION</t>
  </si>
  <si>
    <t>CHINLE WASH BRIDGE  STR No. 0000N35780T0513</t>
  </si>
  <si>
    <t>A1</t>
  </si>
  <si>
    <t>20801-0000</t>
  </si>
  <si>
    <t>Structure Excavation</t>
  </si>
  <si>
    <t>A2</t>
  </si>
  <si>
    <t>20803-0000</t>
  </si>
  <si>
    <t>Structural Backfill</t>
  </si>
  <si>
    <t>A3</t>
  </si>
  <si>
    <t>A4</t>
  </si>
  <si>
    <t>55101-2000</t>
  </si>
  <si>
    <t>Steel H-Pile, 360 X 152, In Place</t>
  </si>
  <si>
    <t>A5</t>
  </si>
  <si>
    <t>55120-0000</t>
  </si>
  <si>
    <t>Test Pile</t>
  </si>
  <si>
    <t>A6</t>
  </si>
  <si>
    <t>55201-0200</t>
  </si>
  <si>
    <t>Structural Concrete, Class A (Ae)</t>
  </si>
  <si>
    <t>A7</t>
  </si>
  <si>
    <t>55302-3300</t>
  </si>
  <si>
    <t>Precast, prestressed concrete AASHTO girder, Type II</t>
  </si>
  <si>
    <t>A8</t>
  </si>
  <si>
    <t>A9</t>
  </si>
  <si>
    <t>55401-2000</t>
  </si>
  <si>
    <t>Reinforcing Steel, Epoxy Coated</t>
  </si>
  <si>
    <t>A10</t>
  </si>
  <si>
    <t>55502-0000</t>
  </si>
  <si>
    <t>Structural Steel, Furnished, Fabricated, And Erected</t>
  </si>
  <si>
    <t>A11</t>
  </si>
  <si>
    <t>55601-0500</t>
  </si>
  <si>
    <t>Bridge Railing, Concrete</t>
  </si>
  <si>
    <t>A12</t>
  </si>
  <si>
    <t>55803-0100</t>
  </si>
  <si>
    <t>High performance concrete, for approach slab type 1</t>
  </si>
  <si>
    <t>SUBTOTAL CONSTRUCTION CHINLE WASH BRIDGE</t>
  </si>
  <si>
    <t>SHEEP DIP WASH BRIDGE, STR NO. 0000N35780T0513</t>
  </si>
  <si>
    <t>B1</t>
  </si>
  <si>
    <t>B2</t>
  </si>
  <si>
    <t>B3</t>
  </si>
  <si>
    <t>B4</t>
  </si>
  <si>
    <t>B5</t>
  </si>
  <si>
    <t>B6</t>
  </si>
  <si>
    <t>B7</t>
  </si>
  <si>
    <t>Precast, prestressed concrete AASHTO girder, Type III</t>
  </si>
  <si>
    <t>B8</t>
  </si>
  <si>
    <t>B9</t>
  </si>
  <si>
    <t>B10</t>
  </si>
  <si>
    <t>B11</t>
  </si>
  <si>
    <t>B12</t>
  </si>
  <si>
    <t>SUBTOTAL CONSTRUCTION SHEEP DIP WASH BRIDGE</t>
  </si>
  <si>
    <t>STA 0+447:  4-3.048 m x 1.524 m x 16.153 m RCBC, STR NO. 0000N35780T0510</t>
  </si>
  <si>
    <t>C1</t>
  </si>
  <si>
    <t>C2</t>
  </si>
  <si>
    <t>C3</t>
  </si>
  <si>
    <t>60103-2300</t>
  </si>
  <si>
    <t>Inlet Wingwalls for 4-3048 mm x 1524 mm RCBC</t>
  </si>
  <si>
    <t>EACH</t>
  </si>
  <si>
    <t>C4</t>
  </si>
  <si>
    <t>60103-2302</t>
  </si>
  <si>
    <t>Outlet Wingwalls for 4-3048 mm x 1524 mm RCBC</t>
  </si>
  <si>
    <t>C5</t>
  </si>
  <si>
    <t>60103-4300</t>
  </si>
  <si>
    <t>Reinforced Concrete Box Outlet Apron</t>
  </si>
  <si>
    <t>C6</t>
  </si>
  <si>
    <t>60222-3000</t>
  </si>
  <si>
    <t>3000mm span, 1500mm rise reinforced concrete box culvert, double barrel</t>
  </si>
  <si>
    <t>SUBTOTAL STA 0+447 RBC</t>
  </si>
  <si>
    <t>Navajo Taxes (6%)</t>
  </si>
  <si>
    <t xml:space="preserve">This work is for Project N8084(1)1,2&amp;4, on the Navajo Nation, Apache County, Arizona, and shall be in accordance with the FP 14, Special Contract Requirements, and Drawings.  The proposed work consists of furnishing all labor, materials, equipment, services and incidentals required to grade, drain, place aggregate base course, subgrade treatment, asphalt pavement, construct turnouts, fencing, cattleguards, gates, signing, and pavement markings on 6.213 km (3.86 miles) of miles of roadway.  Payment for work performed on items furnished and constructed will be made in accordance with Subsection 109.05 Payment of FP-14.  The Unit Price Bid must include all overhead, profit and bonding.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</si>
</sst>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 #,##0.000_);_(* \(#,##0.000\);_(* &quot;-&quot;??_);_(@_)"/>
  </numFmts>
  <fonts count="9" x14ac:knownFonts="1">
    <font>
      <sz val="11"/>
      <color theme="1"/>
      <name val="Calibri"/>
      <family val="2"/>
    </font>
    <font>
      <sz val="11"/>
      <color theme="1"/>
      <name val="Calibri"/>
      <family val="2"/>
    </font>
    <font>
      <b/>
      <sz val="11"/>
      <color theme="1"/>
      <name val="Calibri"/>
      <family val="2"/>
    </font>
    <font>
      <b/>
      <sz val="12"/>
      <name val="Arial"/>
      <family val="2"/>
    </font>
    <font>
      <sz val="10"/>
      <name val="Arial"/>
      <family val="2"/>
    </font>
    <font>
      <sz val="11"/>
      <name val="Arial"/>
      <family val="2"/>
    </font>
    <font>
      <b/>
      <sz val="11"/>
      <name val="Arial"/>
      <family val="2"/>
    </font>
    <font>
      <b/>
      <sz val="11"/>
      <color theme="1"/>
      <name val="Aptos Narrow"/>
      <family val="2"/>
      <scheme val="minor"/>
    </font>
    <font>
      <b/>
      <sz val="10"/>
      <name val="Arial"/>
      <family val="2"/>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9" fontId="4" fillId="0" borderId="0" xfId="0" applyNumberFormat="1" applyFont="1"/>
    <xf numFmtId="0" fontId="5" fillId="0" borderId="0" xfId="0" applyFont="1"/>
    <xf numFmtId="0" fontId="6" fillId="0" borderId="0" xfId="0" applyFont="1" applyAlignment="1">
      <alignment horizontal="right"/>
    </xf>
    <xf numFmtId="0" fontId="5" fillId="0" borderId="1" xfId="0" applyFont="1" applyBorder="1"/>
    <xf numFmtId="15" fontId="5" fillId="0" borderId="1" xfId="0" applyNumberFormat="1" applyFont="1" applyBorder="1"/>
    <xf numFmtId="0" fontId="5" fillId="0" borderId="2" xfId="0" applyFont="1" applyBorder="1"/>
    <xf numFmtId="9" fontId="5" fillId="0" borderId="0" xfId="0" applyNumberFormat="1" applyFont="1"/>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6" xfId="0" applyBorder="1"/>
    <xf numFmtId="0" fontId="0" fillId="0" borderId="7" xfId="0" applyBorder="1"/>
    <xf numFmtId="164" fontId="0" fillId="0" borderId="7" xfId="1" applyNumberFormat="1" applyFont="1" applyBorder="1"/>
    <xf numFmtId="0" fontId="0" fillId="0" borderId="7" xfId="0" applyBorder="1" applyAlignment="1">
      <alignment horizontal="center"/>
    </xf>
    <xf numFmtId="44" fontId="0" fillId="0" borderId="7" xfId="2" applyFont="1" applyBorder="1"/>
    <xf numFmtId="44" fontId="0" fillId="0" borderId="8" xfId="2" applyFont="1" applyBorder="1"/>
    <xf numFmtId="0" fontId="0" fillId="0" borderId="9" xfId="0" applyBorder="1"/>
    <xf numFmtId="0" fontId="0" fillId="0" borderId="10" xfId="0" applyBorder="1"/>
    <xf numFmtId="164" fontId="0" fillId="0" borderId="10" xfId="1" applyNumberFormat="1" applyFont="1" applyBorder="1"/>
    <xf numFmtId="0" fontId="0" fillId="0" borderId="10" xfId="0" applyBorder="1" applyAlignment="1">
      <alignment horizontal="center"/>
    </xf>
    <xf numFmtId="44" fontId="0" fillId="0" borderId="10" xfId="2" applyFont="1" applyBorder="1"/>
    <xf numFmtId="44" fontId="0" fillId="0" borderId="11" xfId="2" applyFont="1" applyBorder="1"/>
    <xf numFmtId="0" fontId="7" fillId="0" borderId="10" xfId="0" applyFont="1" applyBorder="1"/>
    <xf numFmtId="0" fontId="0" fillId="0" borderId="12" xfId="0" applyBorder="1"/>
    <xf numFmtId="0" fontId="0" fillId="0" borderId="13" xfId="0" applyBorder="1"/>
    <xf numFmtId="44" fontId="0" fillId="0" borderId="13" xfId="2" applyFont="1" applyBorder="1"/>
    <xf numFmtId="44" fontId="0" fillId="0" borderId="14" xfId="2" applyFont="1" applyBorder="1"/>
    <xf numFmtId="0" fontId="7" fillId="0" borderId="7" xfId="0" applyFont="1" applyBorder="1"/>
    <xf numFmtId="44" fontId="7" fillId="0" borderId="8" xfId="2" applyFont="1" applyBorder="1"/>
    <xf numFmtId="0" fontId="0" fillId="0" borderId="15" xfId="0" applyBorder="1"/>
    <xf numFmtId="0" fontId="0" fillId="0" borderId="16" xfId="0" applyBorder="1"/>
    <xf numFmtId="0" fontId="7" fillId="0" borderId="16" xfId="0" applyFont="1" applyBorder="1"/>
    <xf numFmtId="44" fontId="0" fillId="0" borderId="16" xfId="2" applyFont="1" applyBorder="1"/>
    <xf numFmtId="44" fontId="7" fillId="0" borderId="17" xfId="2" applyFont="1" applyBorder="1"/>
    <xf numFmtId="0" fontId="4" fillId="0" borderId="0" xfId="0" applyFont="1" applyAlignment="1">
      <alignment horizontal="right"/>
    </xf>
    <xf numFmtId="0" fontId="8" fillId="0" borderId="0" xfId="0" applyFont="1"/>
    <xf numFmtId="0" fontId="0" fillId="0" borderId="7" xfId="0" applyBorder="1" applyAlignment="1">
      <alignment wrapText="1"/>
    </xf>
    <xf numFmtId="165" fontId="0" fillId="0" borderId="10" xfId="1" applyNumberFormat="1" applyFont="1" applyBorder="1"/>
    <xf numFmtId="0" fontId="0" fillId="0" borderId="10" xfId="0" applyBorder="1" applyAlignment="1">
      <alignment wrapText="1"/>
    </xf>
    <xf numFmtId="44" fontId="0" fillId="0" borderId="19" xfId="2" applyFont="1" applyBorder="1"/>
    <xf numFmtId="44" fontId="0" fillId="0" borderId="22" xfId="2" applyFont="1" applyBorder="1"/>
    <xf numFmtId="44" fontId="0" fillId="0" borderId="21" xfId="2" applyFont="1" applyBorder="1"/>
    <xf numFmtId="44" fontId="0" fillId="0" borderId="23" xfId="2" applyFont="1" applyBorder="1"/>
    <xf numFmtId="0" fontId="2" fillId="0" borderId="10" xfId="0" applyFont="1" applyBorder="1"/>
    <xf numFmtId="0" fontId="5" fillId="2" borderId="0" xfId="0" applyFont="1" applyFill="1" applyAlignment="1">
      <alignment horizontal="left" wrapText="1"/>
    </xf>
    <xf numFmtId="0" fontId="3" fillId="0" borderId="0" xfId="0" applyFont="1" applyAlignment="1">
      <alignment horizontal="center"/>
    </xf>
    <xf numFmtId="0" fontId="0" fillId="0" borderId="19" xfId="0" applyBorder="1" applyAlignment="1">
      <alignment horizontal="center"/>
    </xf>
    <xf numFmtId="0" fontId="0" fillId="0" borderId="2" xfId="0" applyBorder="1" applyAlignment="1">
      <alignment horizontal="center"/>
    </xf>
    <xf numFmtId="0" fontId="0" fillId="0" borderId="20" xfId="0" applyBorder="1" applyAlignment="1">
      <alignment horizontal="center"/>
    </xf>
    <xf numFmtId="0" fontId="0" fillId="0" borderId="18" xfId="0" applyBorder="1" applyAlignment="1">
      <alignment horizontal="right"/>
    </xf>
    <xf numFmtId="0" fontId="0" fillId="0" borderId="0" xfId="0" applyAlignment="1">
      <alignment horizontal="right"/>
    </xf>
    <xf numFmtId="0" fontId="4" fillId="0" borderId="19" xfId="0" applyFont="1" applyBorder="1" applyAlignment="1">
      <alignment horizontal="center"/>
    </xf>
    <xf numFmtId="0" fontId="4" fillId="0" borderId="2" xfId="0" applyFont="1" applyBorder="1" applyAlignment="1">
      <alignment horizontal="center"/>
    </xf>
    <xf numFmtId="0" fontId="4" fillId="0" borderId="20"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2017\1017064.19_NDOT_Many_Farms\Notebook\Quantity_Cost\N8084_Quantity_Spreadsheets-GENERAL.xlsx" TargetMode="External"/><Relationship Id="rId1" Type="http://schemas.openxmlformats.org/officeDocument/2006/relationships/externalLinkPath" Target="N8084_Quantity_Spreadsheets-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Q"/>
      <sheetName val="Eng Estimate"/>
      <sheetName val="Bid Sch"/>
      <sheetName val="Const"/>
      <sheetName val="FP 14 Pay Items"/>
      <sheetName val="Traffic Ctrl"/>
      <sheetName val="Alignment"/>
      <sheetName val="Control"/>
      <sheetName val="CADD1"/>
      <sheetName val="CADD2"/>
    </sheetNames>
    <sheetDataSet>
      <sheetData sheetId="0"/>
      <sheetData sheetId="1">
        <row r="8">
          <cell r="G8">
            <v>500000</v>
          </cell>
        </row>
        <row r="71">
          <cell r="G71">
            <v>60000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A4824-D8E9-4C18-B094-BED4BAFDF6C3}">
  <dimension ref="A1:G121"/>
  <sheetViews>
    <sheetView tabSelected="1" topLeftCell="A85" workbookViewId="0">
      <selection activeCell="A121" sqref="A121:G121"/>
    </sheetView>
  </sheetViews>
  <sheetFormatPr defaultRowHeight="14.5" x14ac:dyDescent="0.35"/>
  <cols>
    <col min="1" max="1" width="7.7265625" customWidth="1"/>
    <col min="2" max="2" width="12.7265625" customWidth="1"/>
    <col min="3" max="3" width="52.54296875" customWidth="1"/>
    <col min="4" max="4" width="11.26953125" customWidth="1"/>
    <col min="5" max="5" width="10" customWidth="1"/>
    <col min="6" max="6" width="17.26953125" customWidth="1"/>
    <col min="7" max="7" width="18.26953125" customWidth="1"/>
  </cols>
  <sheetData>
    <row r="1" spans="1:7" ht="15" customHeight="1" x14ac:dyDescent="0.35">
      <c r="A1" s="46" t="s">
        <v>0</v>
      </c>
      <c r="B1" s="46"/>
      <c r="C1" s="46"/>
      <c r="D1" s="46"/>
      <c r="E1" s="46"/>
      <c r="F1" s="46"/>
      <c r="G1" s="46"/>
    </row>
    <row r="2" spans="1:7" ht="15" customHeight="1" x14ac:dyDescent="0.35">
      <c r="A2" s="46" t="s">
        <v>1</v>
      </c>
      <c r="B2" s="46"/>
      <c r="C2" s="46"/>
      <c r="D2" s="46"/>
      <c r="E2" s="46"/>
      <c r="F2" s="46"/>
      <c r="G2" s="46"/>
    </row>
    <row r="3" spans="1:7" ht="15" customHeight="1" x14ac:dyDescent="0.35">
      <c r="G3" s="1"/>
    </row>
    <row r="4" spans="1:7" ht="15" customHeight="1" x14ac:dyDescent="0.35">
      <c r="A4" s="2"/>
      <c r="B4" s="3" t="s">
        <v>2</v>
      </c>
      <c r="C4" s="4" t="s">
        <v>17</v>
      </c>
      <c r="D4" s="4"/>
      <c r="E4" s="3" t="s">
        <v>3</v>
      </c>
      <c r="F4" s="5"/>
      <c r="G4" s="2"/>
    </row>
    <row r="5" spans="1:7" ht="15" customHeight="1" x14ac:dyDescent="0.35">
      <c r="A5" s="2"/>
      <c r="B5" s="3" t="s">
        <v>4</v>
      </c>
      <c r="C5" s="6" t="s">
        <v>5</v>
      </c>
      <c r="D5" s="6"/>
      <c r="E5" s="2"/>
      <c r="F5" s="7"/>
      <c r="G5" s="2"/>
    </row>
    <row r="6" spans="1:7" ht="15" customHeight="1" thickBot="1" x14ac:dyDescent="0.4"/>
    <row r="7" spans="1:7" ht="25" customHeight="1" thickBot="1" x14ac:dyDescent="0.4">
      <c r="A7" s="8" t="s">
        <v>6</v>
      </c>
      <c r="B7" s="9" t="s">
        <v>7</v>
      </c>
      <c r="C7" s="9" t="s">
        <v>8</v>
      </c>
      <c r="D7" s="9" t="s">
        <v>9</v>
      </c>
      <c r="E7" s="9" t="s">
        <v>10</v>
      </c>
      <c r="F7" s="9" t="s">
        <v>11</v>
      </c>
      <c r="G7" s="10" t="s">
        <v>12</v>
      </c>
    </row>
    <row r="8" spans="1:7" ht="31" customHeight="1" x14ac:dyDescent="0.35">
      <c r="A8" s="11">
        <v>1</v>
      </c>
      <c r="B8" s="12" t="s">
        <v>18</v>
      </c>
      <c r="C8" s="37" t="s">
        <v>19</v>
      </c>
      <c r="D8" s="13">
        <v>1</v>
      </c>
      <c r="E8" s="14" t="s">
        <v>20</v>
      </c>
      <c r="F8" s="15">
        <v>500000</v>
      </c>
      <c r="G8" s="16">
        <f>+'[1]Eng Estimate'!G8</f>
        <v>500000</v>
      </c>
    </row>
    <row r="9" spans="1:7" ht="25" customHeight="1" x14ac:dyDescent="0.35">
      <c r="A9" s="17">
        <v>2</v>
      </c>
      <c r="B9" s="18" t="s">
        <v>21</v>
      </c>
      <c r="C9" s="18" t="s">
        <v>22</v>
      </c>
      <c r="D9" s="19">
        <v>1</v>
      </c>
      <c r="E9" s="20" t="s">
        <v>20</v>
      </c>
      <c r="F9" s="21"/>
      <c r="G9" s="22">
        <f>ROUND(F9*D9,2)</f>
        <v>0</v>
      </c>
    </row>
    <row r="10" spans="1:7" ht="25" customHeight="1" x14ac:dyDescent="0.35">
      <c r="A10" s="17">
        <v>3</v>
      </c>
      <c r="B10" s="18" t="s">
        <v>23</v>
      </c>
      <c r="C10" s="18" t="s">
        <v>24</v>
      </c>
      <c r="D10" s="19">
        <v>1</v>
      </c>
      <c r="E10" s="20" t="s">
        <v>20</v>
      </c>
      <c r="F10" s="21"/>
      <c r="G10" s="22">
        <f t="shared" ref="G10:G70" si="0">ROUND(F10*D10,2)</f>
        <v>0</v>
      </c>
    </row>
    <row r="11" spans="1:7" ht="25" customHeight="1" x14ac:dyDescent="0.35">
      <c r="A11" s="17">
        <v>4</v>
      </c>
      <c r="B11" s="18" t="s">
        <v>25</v>
      </c>
      <c r="C11" s="18" t="s">
        <v>26</v>
      </c>
      <c r="D11" s="19">
        <v>1</v>
      </c>
      <c r="E11" s="20" t="s">
        <v>20</v>
      </c>
      <c r="F11" s="21"/>
      <c r="G11" s="22">
        <f t="shared" si="0"/>
        <v>0</v>
      </c>
    </row>
    <row r="12" spans="1:7" ht="25" customHeight="1" x14ac:dyDescent="0.35">
      <c r="A12" s="17">
        <v>5</v>
      </c>
      <c r="B12" s="18" t="s">
        <v>27</v>
      </c>
      <c r="C12" s="18" t="s">
        <v>28</v>
      </c>
      <c r="D12" s="19">
        <v>22</v>
      </c>
      <c r="E12" s="20" t="s">
        <v>29</v>
      </c>
      <c r="F12" s="21"/>
      <c r="G12" s="22">
        <f t="shared" si="0"/>
        <v>0</v>
      </c>
    </row>
    <row r="13" spans="1:7" ht="25" customHeight="1" x14ac:dyDescent="0.35">
      <c r="A13" s="17">
        <v>6</v>
      </c>
      <c r="B13" s="18" t="s">
        <v>30</v>
      </c>
      <c r="C13" s="18" t="s">
        <v>31</v>
      </c>
      <c r="D13" s="19">
        <v>27</v>
      </c>
      <c r="E13" s="20" t="s">
        <v>29</v>
      </c>
      <c r="F13" s="21"/>
      <c r="G13" s="22">
        <f t="shared" si="0"/>
        <v>0</v>
      </c>
    </row>
    <row r="14" spans="1:7" ht="25" customHeight="1" x14ac:dyDescent="0.35">
      <c r="A14" s="17">
        <v>7</v>
      </c>
      <c r="B14" s="18" t="s">
        <v>32</v>
      </c>
      <c r="C14" s="18" t="s">
        <v>33</v>
      </c>
      <c r="D14" s="19">
        <v>440</v>
      </c>
      <c r="E14" s="20" t="s">
        <v>34</v>
      </c>
      <c r="F14" s="21"/>
      <c r="G14" s="22">
        <f t="shared" si="0"/>
        <v>0</v>
      </c>
    </row>
    <row r="15" spans="1:7" ht="25" customHeight="1" x14ac:dyDescent="0.35">
      <c r="A15" s="17">
        <v>8</v>
      </c>
      <c r="B15" s="18" t="s">
        <v>35</v>
      </c>
      <c r="C15" s="18" t="s">
        <v>36</v>
      </c>
      <c r="D15" s="19">
        <v>1</v>
      </c>
      <c r="E15" s="20" t="s">
        <v>20</v>
      </c>
      <c r="F15" s="21"/>
      <c r="G15" s="22">
        <f t="shared" si="0"/>
        <v>0</v>
      </c>
    </row>
    <row r="16" spans="1:7" ht="25" customHeight="1" x14ac:dyDescent="0.35">
      <c r="A16" s="17">
        <v>9</v>
      </c>
      <c r="B16" s="18" t="s">
        <v>37</v>
      </c>
      <c r="C16" s="18" t="s">
        <v>38</v>
      </c>
      <c r="D16" s="19">
        <v>123000</v>
      </c>
      <c r="E16" s="20" t="s">
        <v>39</v>
      </c>
      <c r="F16" s="21"/>
      <c r="G16" s="22">
        <f t="shared" si="0"/>
        <v>0</v>
      </c>
    </row>
    <row r="17" spans="1:7" ht="25" customHeight="1" x14ac:dyDescent="0.35">
      <c r="A17" s="17">
        <v>10</v>
      </c>
      <c r="B17" s="18" t="s">
        <v>40</v>
      </c>
      <c r="C17" s="18" t="s">
        <v>41</v>
      </c>
      <c r="D17" s="19">
        <v>2500</v>
      </c>
      <c r="E17" s="20" t="s">
        <v>39</v>
      </c>
      <c r="F17" s="21"/>
      <c r="G17" s="22">
        <f t="shared" si="0"/>
        <v>0</v>
      </c>
    </row>
    <row r="18" spans="1:7" ht="25" customHeight="1" x14ac:dyDescent="0.35">
      <c r="A18" s="17">
        <v>11</v>
      </c>
      <c r="B18" s="18" t="s">
        <v>42</v>
      </c>
      <c r="C18" s="18" t="s">
        <v>43</v>
      </c>
      <c r="D18" s="19">
        <v>11000</v>
      </c>
      <c r="E18" s="20" t="s">
        <v>39</v>
      </c>
      <c r="F18" s="21"/>
      <c r="G18" s="22">
        <f t="shared" si="0"/>
        <v>0</v>
      </c>
    </row>
    <row r="19" spans="1:7" ht="25" customHeight="1" x14ac:dyDescent="0.35">
      <c r="A19" s="17">
        <v>12</v>
      </c>
      <c r="B19" s="18" t="s">
        <v>44</v>
      </c>
      <c r="C19" s="18" t="s">
        <v>45</v>
      </c>
      <c r="D19" s="19">
        <v>19</v>
      </c>
      <c r="E19" s="20" t="s">
        <v>34</v>
      </c>
      <c r="F19" s="21"/>
      <c r="G19" s="22">
        <f t="shared" si="0"/>
        <v>0</v>
      </c>
    </row>
    <row r="20" spans="1:7" ht="25" customHeight="1" x14ac:dyDescent="0.35">
      <c r="A20" s="17">
        <v>13</v>
      </c>
      <c r="B20" s="18" t="s">
        <v>46</v>
      </c>
      <c r="C20" s="18" t="s">
        <v>47</v>
      </c>
      <c r="D20" s="19">
        <v>24000</v>
      </c>
      <c r="E20" s="20" t="s">
        <v>48</v>
      </c>
      <c r="F20" s="21"/>
      <c r="G20" s="22">
        <f t="shared" si="0"/>
        <v>0</v>
      </c>
    </row>
    <row r="21" spans="1:7" ht="25" customHeight="1" x14ac:dyDescent="0.35">
      <c r="A21" s="17">
        <v>14</v>
      </c>
      <c r="B21" s="18" t="s">
        <v>49</v>
      </c>
      <c r="C21" s="18" t="s">
        <v>50</v>
      </c>
      <c r="D21" s="19">
        <v>75000</v>
      </c>
      <c r="E21" s="20" t="s">
        <v>48</v>
      </c>
      <c r="F21" s="21"/>
      <c r="G21" s="22">
        <f t="shared" si="0"/>
        <v>0</v>
      </c>
    </row>
    <row r="22" spans="1:7" ht="25" customHeight="1" x14ac:dyDescent="0.35">
      <c r="A22" s="17">
        <v>15</v>
      </c>
      <c r="B22" s="18" t="s">
        <v>51</v>
      </c>
      <c r="C22" s="18" t="s">
        <v>52</v>
      </c>
      <c r="D22" s="19">
        <v>2167</v>
      </c>
      <c r="E22" s="20" t="s">
        <v>39</v>
      </c>
      <c r="F22" s="21"/>
      <c r="G22" s="22">
        <f t="shared" si="0"/>
        <v>0</v>
      </c>
    </row>
    <row r="23" spans="1:7" ht="25" customHeight="1" x14ac:dyDescent="0.35">
      <c r="A23" s="17">
        <v>16</v>
      </c>
      <c r="B23" s="18" t="s">
        <v>53</v>
      </c>
      <c r="C23" s="18" t="s">
        <v>54</v>
      </c>
      <c r="D23" s="19">
        <v>1109</v>
      </c>
      <c r="E23" s="20" t="s">
        <v>39</v>
      </c>
      <c r="F23" s="21"/>
      <c r="G23" s="22">
        <f t="shared" si="0"/>
        <v>0</v>
      </c>
    </row>
    <row r="24" spans="1:7" ht="25" customHeight="1" x14ac:dyDescent="0.35">
      <c r="A24" s="17">
        <v>17</v>
      </c>
      <c r="B24" s="18" t="s">
        <v>55</v>
      </c>
      <c r="C24" s="18" t="s">
        <v>56</v>
      </c>
      <c r="D24" s="19">
        <v>779</v>
      </c>
      <c r="E24" s="20" t="s">
        <v>39</v>
      </c>
      <c r="F24" s="21"/>
      <c r="G24" s="22">
        <f t="shared" si="0"/>
        <v>0</v>
      </c>
    </row>
    <row r="25" spans="1:7" ht="25" customHeight="1" x14ac:dyDescent="0.35">
      <c r="A25" s="17">
        <v>18</v>
      </c>
      <c r="B25" s="18" t="s">
        <v>57</v>
      </c>
      <c r="C25" s="18" t="s">
        <v>58</v>
      </c>
      <c r="D25" s="19">
        <v>32000</v>
      </c>
      <c r="E25" s="20" t="s">
        <v>59</v>
      </c>
      <c r="F25" s="21"/>
      <c r="G25" s="22">
        <f t="shared" si="0"/>
        <v>0</v>
      </c>
    </row>
    <row r="26" spans="1:7" ht="25" customHeight="1" x14ac:dyDescent="0.35">
      <c r="A26" s="17">
        <v>19</v>
      </c>
      <c r="B26" s="18" t="s">
        <v>60</v>
      </c>
      <c r="C26" s="18" t="s">
        <v>61</v>
      </c>
      <c r="D26" s="19">
        <v>10000</v>
      </c>
      <c r="E26" s="20" t="s">
        <v>62</v>
      </c>
      <c r="F26" s="21"/>
      <c r="G26" s="22">
        <f t="shared" si="0"/>
        <v>0</v>
      </c>
    </row>
    <row r="27" spans="1:7" ht="25" customHeight="1" x14ac:dyDescent="0.35">
      <c r="A27" s="17">
        <v>20</v>
      </c>
      <c r="B27" s="18" t="s">
        <v>63</v>
      </c>
      <c r="C27" s="18" t="s">
        <v>64</v>
      </c>
      <c r="D27" s="19">
        <v>589</v>
      </c>
      <c r="E27" s="20" t="s">
        <v>59</v>
      </c>
      <c r="F27" s="21"/>
      <c r="G27" s="22">
        <f t="shared" si="0"/>
        <v>0</v>
      </c>
    </row>
    <row r="28" spans="1:7" ht="25" customHeight="1" x14ac:dyDescent="0.35">
      <c r="A28" s="17">
        <v>21</v>
      </c>
      <c r="B28" s="18" t="s">
        <v>65</v>
      </c>
      <c r="C28" s="18" t="s">
        <v>66</v>
      </c>
      <c r="D28" s="19">
        <v>80</v>
      </c>
      <c r="E28" s="20" t="s">
        <v>59</v>
      </c>
      <c r="F28" s="21"/>
      <c r="G28" s="22">
        <f t="shared" si="0"/>
        <v>0</v>
      </c>
    </row>
    <row r="29" spans="1:7" ht="25" customHeight="1" x14ac:dyDescent="0.35">
      <c r="A29" s="17">
        <v>22</v>
      </c>
      <c r="B29" s="18" t="s">
        <v>67</v>
      </c>
      <c r="C29" s="18" t="s">
        <v>68</v>
      </c>
      <c r="D29" s="19">
        <v>846</v>
      </c>
      <c r="E29" s="20" t="s">
        <v>69</v>
      </c>
      <c r="F29" s="21"/>
      <c r="G29" s="22">
        <f t="shared" si="0"/>
        <v>0</v>
      </c>
    </row>
    <row r="30" spans="1:7" ht="25" customHeight="1" x14ac:dyDescent="0.35">
      <c r="A30" s="17">
        <v>23</v>
      </c>
      <c r="B30" s="18" t="s">
        <v>70</v>
      </c>
      <c r="C30" s="18" t="s">
        <v>71</v>
      </c>
      <c r="D30" s="19">
        <v>51</v>
      </c>
      <c r="E30" s="20" t="s">
        <v>39</v>
      </c>
      <c r="F30" s="21"/>
      <c r="G30" s="22">
        <f t="shared" si="0"/>
        <v>0</v>
      </c>
    </row>
    <row r="31" spans="1:7" ht="25" customHeight="1" x14ac:dyDescent="0.35">
      <c r="A31" s="17">
        <v>24</v>
      </c>
      <c r="B31" s="18" t="s">
        <v>72</v>
      </c>
      <c r="C31" s="18" t="s">
        <v>73</v>
      </c>
      <c r="D31" s="19">
        <v>6</v>
      </c>
      <c r="E31" s="20" t="s">
        <v>74</v>
      </c>
      <c r="F31" s="21"/>
      <c r="G31" s="22">
        <f t="shared" si="0"/>
        <v>0</v>
      </c>
    </row>
    <row r="32" spans="1:7" ht="25" customHeight="1" x14ac:dyDescent="0.35">
      <c r="A32" s="17">
        <v>25</v>
      </c>
      <c r="B32" s="18" t="s">
        <v>75</v>
      </c>
      <c r="C32" s="18" t="s">
        <v>76</v>
      </c>
      <c r="D32" s="19">
        <v>99</v>
      </c>
      <c r="E32" s="20" t="s">
        <v>34</v>
      </c>
      <c r="F32" s="21"/>
      <c r="G32" s="22">
        <f t="shared" si="0"/>
        <v>0</v>
      </c>
    </row>
    <row r="33" spans="1:7" ht="25" customHeight="1" x14ac:dyDescent="0.35">
      <c r="A33" s="17">
        <v>26</v>
      </c>
      <c r="B33" s="18" t="s">
        <v>77</v>
      </c>
      <c r="C33" s="18" t="s">
        <v>78</v>
      </c>
      <c r="D33" s="19">
        <v>569</v>
      </c>
      <c r="E33" s="20" t="s">
        <v>34</v>
      </c>
      <c r="F33" s="21"/>
      <c r="G33" s="22">
        <f t="shared" si="0"/>
        <v>0</v>
      </c>
    </row>
    <row r="34" spans="1:7" ht="25" customHeight="1" x14ac:dyDescent="0.35">
      <c r="A34" s="17">
        <v>27</v>
      </c>
      <c r="B34" s="18" t="s">
        <v>79</v>
      </c>
      <c r="C34" s="18" t="s">
        <v>80</v>
      </c>
      <c r="D34" s="19">
        <v>49</v>
      </c>
      <c r="E34" s="20" t="s">
        <v>34</v>
      </c>
      <c r="F34" s="21"/>
      <c r="G34" s="22">
        <f t="shared" si="0"/>
        <v>0</v>
      </c>
    </row>
    <row r="35" spans="1:7" ht="25" customHeight="1" x14ac:dyDescent="0.35">
      <c r="A35" s="17">
        <v>28</v>
      </c>
      <c r="B35" s="18" t="s">
        <v>81</v>
      </c>
      <c r="C35" s="18" t="s">
        <v>82</v>
      </c>
      <c r="D35" s="19">
        <v>101</v>
      </c>
      <c r="E35" s="20" t="s">
        <v>34</v>
      </c>
      <c r="F35" s="21"/>
      <c r="G35" s="22">
        <f t="shared" si="0"/>
        <v>0</v>
      </c>
    </row>
    <row r="36" spans="1:7" ht="25" customHeight="1" x14ac:dyDescent="0.35">
      <c r="A36" s="17">
        <v>29</v>
      </c>
      <c r="B36" s="18" t="s">
        <v>83</v>
      </c>
      <c r="C36" s="18" t="s">
        <v>84</v>
      </c>
      <c r="D36" s="19">
        <v>12</v>
      </c>
      <c r="E36" s="20" t="s">
        <v>74</v>
      </c>
      <c r="F36" s="21"/>
      <c r="G36" s="22">
        <f t="shared" si="0"/>
        <v>0</v>
      </c>
    </row>
    <row r="37" spans="1:7" ht="25" customHeight="1" x14ac:dyDescent="0.35">
      <c r="A37" s="17">
        <v>30</v>
      </c>
      <c r="B37" s="18" t="s">
        <v>85</v>
      </c>
      <c r="C37" s="18" t="s">
        <v>86</v>
      </c>
      <c r="D37" s="19">
        <v>20</v>
      </c>
      <c r="E37" s="20" t="s">
        <v>74</v>
      </c>
      <c r="F37" s="21"/>
      <c r="G37" s="22">
        <f t="shared" si="0"/>
        <v>0</v>
      </c>
    </row>
    <row r="38" spans="1:7" ht="25" customHeight="1" x14ac:dyDescent="0.35">
      <c r="A38" s="17">
        <v>31</v>
      </c>
      <c r="B38" s="18" t="s">
        <v>87</v>
      </c>
      <c r="C38" s="18" t="s">
        <v>88</v>
      </c>
      <c r="D38" s="19">
        <v>1</v>
      </c>
      <c r="E38" s="20" t="s">
        <v>74</v>
      </c>
      <c r="F38" s="21"/>
      <c r="G38" s="22">
        <f t="shared" si="0"/>
        <v>0</v>
      </c>
    </row>
    <row r="39" spans="1:7" ht="31" customHeight="1" x14ac:dyDescent="0.35">
      <c r="A39" s="17">
        <v>32</v>
      </c>
      <c r="B39" s="18" t="s">
        <v>89</v>
      </c>
      <c r="C39" s="39" t="s">
        <v>90</v>
      </c>
      <c r="D39" s="19">
        <v>5</v>
      </c>
      <c r="E39" s="20" t="s">
        <v>74</v>
      </c>
      <c r="F39" s="21"/>
      <c r="G39" s="22">
        <f t="shared" si="0"/>
        <v>0</v>
      </c>
    </row>
    <row r="40" spans="1:7" ht="25" customHeight="1" x14ac:dyDescent="0.35">
      <c r="A40" s="17">
        <v>33</v>
      </c>
      <c r="B40" s="18" t="s">
        <v>91</v>
      </c>
      <c r="C40" s="18" t="s">
        <v>92</v>
      </c>
      <c r="D40" s="19">
        <v>150</v>
      </c>
      <c r="E40" s="20" t="s">
        <v>34</v>
      </c>
      <c r="F40" s="21"/>
      <c r="G40" s="22">
        <f t="shared" si="0"/>
        <v>0</v>
      </c>
    </row>
    <row r="41" spans="1:7" ht="25" customHeight="1" x14ac:dyDescent="0.35">
      <c r="A41" s="17">
        <v>34</v>
      </c>
      <c r="B41" s="18" t="s">
        <v>93</v>
      </c>
      <c r="C41" s="18" t="s">
        <v>94</v>
      </c>
      <c r="D41" s="19">
        <v>50</v>
      </c>
      <c r="E41" s="20" t="s">
        <v>34</v>
      </c>
      <c r="F41" s="21"/>
      <c r="G41" s="22">
        <f t="shared" si="0"/>
        <v>0</v>
      </c>
    </row>
    <row r="42" spans="1:7" ht="25" customHeight="1" x14ac:dyDescent="0.35">
      <c r="A42" s="17">
        <v>35</v>
      </c>
      <c r="B42" s="18" t="s">
        <v>95</v>
      </c>
      <c r="C42" s="18" t="s">
        <v>96</v>
      </c>
      <c r="D42" s="19">
        <v>36</v>
      </c>
      <c r="E42" s="20" t="s">
        <v>34</v>
      </c>
      <c r="F42" s="21"/>
      <c r="G42" s="22">
        <f t="shared" si="0"/>
        <v>0</v>
      </c>
    </row>
    <row r="43" spans="1:7" ht="25" customHeight="1" x14ac:dyDescent="0.35">
      <c r="A43" s="17">
        <v>36</v>
      </c>
      <c r="B43" s="18" t="s">
        <v>97</v>
      </c>
      <c r="C43" s="18" t="s">
        <v>98</v>
      </c>
      <c r="D43" s="19">
        <v>30</v>
      </c>
      <c r="E43" s="20" t="s">
        <v>34</v>
      </c>
      <c r="F43" s="21"/>
      <c r="G43" s="22">
        <f t="shared" si="0"/>
        <v>0</v>
      </c>
    </row>
    <row r="44" spans="1:7" ht="25" customHeight="1" x14ac:dyDescent="0.35">
      <c r="A44" s="17">
        <v>37</v>
      </c>
      <c r="B44" s="18" t="s">
        <v>99</v>
      </c>
      <c r="C44" s="18" t="s">
        <v>100</v>
      </c>
      <c r="D44" s="19">
        <v>2</v>
      </c>
      <c r="E44" s="20" t="s">
        <v>74</v>
      </c>
      <c r="F44" s="21"/>
      <c r="G44" s="22">
        <f t="shared" si="0"/>
        <v>0</v>
      </c>
    </row>
    <row r="45" spans="1:7" ht="25" customHeight="1" x14ac:dyDescent="0.35">
      <c r="A45" s="17">
        <v>38</v>
      </c>
      <c r="B45" s="18" t="s">
        <v>101</v>
      </c>
      <c r="C45" s="18" t="s">
        <v>102</v>
      </c>
      <c r="D45" s="19">
        <v>461</v>
      </c>
      <c r="E45" s="20" t="s">
        <v>34</v>
      </c>
      <c r="F45" s="21"/>
      <c r="G45" s="22">
        <f t="shared" si="0"/>
        <v>0</v>
      </c>
    </row>
    <row r="46" spans="1:7" ht="25" customHeight="1" x14ac:dyDescent="0.35">
      <c r="A46" s="17">
        <v>39</v>
      </c>
      <c r="B46" s="18" t="s">
        <v>103</v>
      </c>
      <c r="C46" s="18" t="s">
        <v>104</v>
      </c>
      <c r="D46" s="19">
        <v>8</v>
      </c>
      <c r="E46" s="20" t="s">
        <v>74</v>
      </c>
      <c r="F46" s="21"/>
      <c r="G46" s="22">
        <f t="shared" si="0"/>
        <v>0</v>
      </c>
    </row>
    <row r="47" spans="1:7" ht="25" customHeight="1" x14ac:dyDescent="0.35">
      <c r="A47" s="17">
        <v>40</v>
      </c>
      <c r="B47" s="18" t="s">
        <v>105</v>
      </c>
      <c r="C47" s="18" t="s">
        <v>106</v>
      </c>
      <c r="D47" s="19">
        <v>8</v>
      </c>
      <c r="E47" s="20" t="s">
        <v>34</v>
      </c>
      <c r="F47" s="21"/>
      <c r="G47" s="22">
        <f t="shared" si="0"/>
        <v>0</v>
      </c>
    </row>
    <row r="48" spans="1:7" ht="25" customHeight="1" x14ac:dyDescent="0.35">
      <c r="A48" s="17">
        <v>41</v>
      </c>
      <c r="B48" s="18" t="s">
        <v>107</v>
      </c>
      <c r="C48" s="18" t="s">
        <v>108</v>
      </c>
      <c r="D48" s="19">
        <v>12000</v>
      </c>
      <c r="E48" s="20" t="s">
        <v>34</v>
      </c>
      <c r="F48" s="21"/>
      <c r="G48" s="22">
        <f t="shared" si="0"/>
        <v>0</v>
      </c>
    </row>
    <row r="49" spans="1:7" ht="25" customHeight="1" x14ac:dyDescent="0.35">
      <c r="A49" s="17">
        <v>42</v>
      </c>
      <c r="B49" s="18" t="s">
        <v>109</v>
      </c>
      <c r="C49" s="18" t="s">
        <v>110</v>
      </c>
      <c r="D49" s="19">
        <v>11</v>
      </c>
      <c r="E49" s="20" t="s">
        <v>74</v>
      </c>
      <c r="F49" s="21"/>
      <c r="G49" s="22">
        <f t="shared" si="0"/>
        <v>0</v>
      </c>
    </row>
    <row r="50" spans="1:7" ht="25" customHeight="1" x14ac:dyDescent="0.35">
      <c r="A50" s="17">
        <v>43</v>
      </c>
      <c r="B50" s="18" t="s">
        <v>111</v>
      </c>
      <c r="C50" s="18" t="s">
        <v>112</v>
      </c>
      <c r="D50" s="19">
        <v>3</v>
      </c>
      <c r="E50" s="20" t="s">
        <v>74</v>
      </c>
      <c r="F50" s="21"/>
      <c r="G50" s="22">
        <f t="shared" si="0"/>
        <v>0</v>
      </c>
    </row>
    <row r="51" spans="1:7" ht="25" customHeight="1" x14ac:dyDescent="0.35">
      <c r="A51" s="17">
        <v>44</v>
      </c>
      <c r="B51" s="18" t="s">
        <v>113</v>
      </c>
      <c r="C51" s="18" t="s">
        <v>114</v>
      </c>
      <c r="D51" s="19">
        <v>6</v>
      </c>
      <c r="E51" s="20" t="s">
        <v>74</v>
      </c>
      <c r="F51" s="21"/>
      <c r="G51" s="22">
        <f t="shared" si="0"/>
        <v>0</v>
      </c>
    </row>
    <row r="52" spans="1:7" ht="25" customHeight="1" x14ac:dyDescent="0.35">
      <c r="A52" s="17">
        <v>45</v>
      </c>
      <c r="B52" s="18" t="s">
        <v>115</v>
      </c>
      <c r="C52" s="18" t="s">
        <v>116</v>
      </c>
      <c r="D52" s="19">
        <v>3</v>
      </c>
      <c r="E52" s="20" t="s">
        <v>74</v>
      </c>
      <c r="F52" s="21"/>
      <c r="G52" s="22">
        <f t="shared" si="0"/>
        <v>0</v>
      </c>
    </row>
    <row r="53" spans="1:7" ht="25" customHeight="1" x14ac:dyDescent="0.35">
      <c r="A53" s="17">
        <v>46</v>
      </c>
      <c r="B53" s="18" t="s">
        <v>117</v>
      </c>
      <c r="C53" s="18" t="s">
        <v>118</v>
      </c>
      <c r="D53" s="19">
        <v>1</v>
      </c>
      <c r="E53" s="20" t="e">
        <v>#N/A</v>
      </c>
      <c r="F53" s="21"/>
      <c r="G53" s="22">
        <f t="shared" si="0"/>
        <v>0</v>
      </c>
    </row>
    <row r="54" spans="1:7" ht="25" customHeight="1" x14ac:dyDescent="0.35">
      <c r="A54" s="17">
        <v>47</v>
      </c>
      <c r="B54" s="18" t="s">
        <v>119</v>
      </c>
      <c r="C54" s="18" t="s">
        <v>120</v>
      </c>
      <c r="D54" s="19">
        <v>58</v>
      </c>
      <c r="E54" s="20" t="s">
        <v>74</v>
      </c>
      <c r="F54" s="21"/>
      <c r="G54" s="22">
        <f t="shared" si="0"/>
        <v>0</v>
      </c>
    </row>
    <row r="55" spans="1:7" ht="25" customHeight="1" x14ac:dyDescent="0.35">
      <c r="A55" s="17">
        <v>48</v>
      </c>
      <c r="B55" s="18" t="s">
        <v>121</v>
      </c>
      <c r="C55" s="18" t="s">
        <v>122</v>
      </c>
      <c r="D55" s="19">
        <v>58</v>
      </c>
      <c r="E55" s="20" t="s">
        <v>74</v>
      </c>
      <c r="F55" s="21"/>
      <c r="G55" s="22">
        <f t="shared" si="0"/>
        <v>0</v>
      </c>
    </row>
    <row r="56" spans="1:7" ht="25" customHeight="1" x14ac:dyDescent="0.35">
      <c r="A56" s="17">
        <v>49</v>
      </c>
      <c r="B56" s="18" t="s">
        <v>123</v>
      </c>
      <c r="C56" s="18" t="s">
        <v>124</v>
      </c>
      <c r="D56" s="19">
        <v>4</v>
      </c>
      <c r="E56" s="20" t="s">
        <v>74</v>
      </c>
      <c r="F56" s="21"/>
      <c r="G56" s="22">
        <f t="shared" si="0"/>
        <v>0</v>
      </c>
    </row>
    <row r="57" spans="1:7" ht="25" customHeight="1" x14ac:dyDescent="0.35">
      <c r="A57" s="17">
        <v>50</v>
      </c>
      <c r="B57" s="18" t="s">
        <v>125</v>
      </c>
      <c r="C57" s="18" t="s">
        <v>126</v>
      </c>
      <c r="D57" s="19">
        <v>24</v>
      </c>
      <c r="E57" s="20" t="s">
        <v>29</v>
      </c>
      <c r="F57" s="21"/>
      <c r="G57" s="22">
        <f t="shared" si="0"/>
        <v>0</v>
      </c>
    </row>
    <row r="58" spans="1:7" ht="25" customHeight="1" x14ac:dyDescent="0.35">
      <c r="A58" s="17">
        <v>51</v>
      </c>
      <c r="B58" s="18" t="s">
        <v>127</v>
      </c>
      <c r="C58" s="18" t="s">
        <v>128</v>
      </c>
      <c r="D58" s="19">
        <v>28000</v>
      </c>
      <c r="E58" s="20" t="s">
        <v>48</v>
      </c>
      <c r="F58" s="21"/>
      <c r="G58" s="22">
        <f t="shared" si="0"/>
        <v>0</v>
      </c>
    </row>
    <row r="59" spans="1:7" ht="25" customHeight="1" x14ac:dyDescent="0.35">
      <c r="A59" s="17">
        <v>52</v>
      </c>
      <c r="B59" s="18" t="s">
        <v>129</v>
      </c>
      <c r="C59" s="18" t="s">
        <v>130</v>
      </c>
      <c r="D59" s="19">
        <v>90</v>
      </c>
      <c r="E59" s="20" t="s">
        <v>74</v>
      </c>
      <c r="F59" s="21"/>
      <c r="G59" s="22">
        <f t="shared" si="0"/>
        <v>0</v>
      </c>
    </row>
    <row r="60" spans="1:7" ht="25" customHeight="1" x14ac:dyDescent="0.35">
      <c r="A60" s="17">
        <v>53</v>
      </c>
      <c r="B60" s="18" t="s">
        <v>131</v>
      </c>
      <c r="C60" s="18" t="s">
        <v>132</v>
      </c>
      <c r="D60" s="19">
        <v>52</v>
      </c>
      <c r="E60" s="20" t="s">
        <v>74</v>
      </c>
      <c r="F60" s="21"/>
      <c r="G60" s="22">
        <f t="shared" si="0"/>
        <v>0</v>
      </c>
    </row>
    <row r="61" spans="1:7" ht="25" customHeight="1" x14ac:dyDescent="0.35">
      <c r="A61" s="17">
        <v>54</v>
      </c>
      <c r="B61" s="18" t="s">
        <v>133</v>
      </c>
      <c r="C61" s="18" t="s">
        <v>134</v>
      </c>
      <c r="D61" s="19">
        <v>20</v>
      </c>
      <c r="E61" s="20" t="s">
        <v>74</v>
      </c>
      <c r="F61" s="21"/>
      <c r="G61" s="22">
        <f t="shared" si="0"/>
        <v>0</v>
      </c>
    </row>
    <row r="62" spans="1:7" ht="25" customHeight="1" x14ac:dyDescent="0.35">
      <c r="A62" s="17">
        <v>55</v>
      </c>
      <c r="B62" s="18" t="s">
        <v>135</v>
      </c>
      <c r="C62" s="18" t="s">
        <v>136</v>
      </c>
      <c r="D62" s="19">
        <v>114</v>
      </c>
      <c r="E62" s="20" t="s">
        <v>74</v>
      </c>
      <c r="F62" s="21"/>
      <c r="G62" s="22">
        <f t="shared" si="0"/>
        <v>0</v>
      </c>
    </row>
    <row r="63" spans="1:7" ht="25" customHeight="1" x14ac:dyDescent="0.35">
      <c r="A63" s="17">
        <v>56</v>
      </c>
      <c r="B63" s="18" t="s">
        <v>137</v>
      </c>
      <c r="C63" s="18" t="s">
        <v>138</v>
      </c>
      <c r="D63" s="19">
        <v>6</v>
      </c>
      <c r="E63" s="20" t="s">
        <v>74</v>
      </c>
      <c r="F63" s="21"/>
      <c r="G63" s="22">
        <f t="shared" si="0"/>
        <v>0</v>
      </c>
    </row>
    <row r="64" spans="1:7" ht="25" customHeight="1" x14ac:dyDescent="0.35">
      <c r="A64" s="17">
        <v>57</v>
      </c>
      <c r="B64" s="18" t="s">
        <v>139</v>
      </c>
      <c r="C64" s="18" t="s">
        <v>140</v>
      </c>
      <c r="D64" s="19">
        <v>20439</v>
      </c>
      <c r="E64" s="20" t="s">
        <v>34</v>
      </c>
      <c r="F64" s="21"/>
      <c r="G64" s="22">
        <f t="shared" si="0"/>
        <v>0</v>
      </c>
    </row>
    <row r="65" spans="1:7" ht="25" customHeight="1" x14ac:dyDescent="0.35">
      <c r="A65" s="17">
        <v>58</v>
      </c>
      <c r="B65" s="18" t="s">
        <v>141</v>
      </c>
      <c r="C65" s="18" t="s">
        <v>142</v>
      </c>
      <c r="D65" s="19">
        <v>2560</v>
      </c>
      <c r="E65" s="20" t="s">
        <v>34</v>
      </c>
      <c r="F65" s="21"/>
      <c r="G65" s="22">
        <f t="shared" si="0"/>
        <v>0</v>
      </c>
    </row>
    <row r="66" spans="1:7" ht="25" customHeight="1" x14ac:dyDescent="0.35">
      <c r="A66" s="17">
        <v>59</v>
      </c>
      <c r="B66" s="18" t="s">
        <v>143</v>
      </c>
      <c r="C66" s="18" t="s">
        <v>144</v>
      </c>
      <c r="D66" s="19">
        <v>20439</v>
      </c>
      <c r="E66" s="20" t="s">
        <v>34</v>
      </c>
      <c r="F66" s="21"/>
      <c r="G66" s="22">
        <f t="shared" si="0"/>
        <v>0</v>
      </c>
    </row>
    <row r="67" spans="1:7" ht="25" customHeight="1" x14ac:dyDescent="0.35">
      <c r="A67" s="17">
        <v>60</v>
      </c>
      <c r="B67" s="18" t="s">
        <v>145</v>
      </c>
      <c r="C67" s="18" t="s">
        <v>146</v>
      </c>
      <c r="D67" s="19">
        <v>2560</v>
      </c>
      <c r="E67" s="20" t="s">
        <v>34</v>
      </c>
      <c r="F67" s="21"/>
      <c r="G67" s="22">
        <f t="shared" si="0"/>
        <v>0</v>
      </c>
    </row>
    <row r="68" spans="1:7" ht="25" customHeight="1" x14ac:dyDescent="0.35">
      <c r="A68" s="17">
        <v>61</v>
      </c>
      <c r="B68" s="18" t="s">
        <v>147</v>
      </c>
      <c r="C68" s="18" t="s">
        <v>148</v>
      </c>
      <c r="D68" s="19">
        <v>100</v>
      </c>
      <c r="E68" s="20" t="s">
        <v>34</v>
      </c>
      <c r="F68" s="21"/>
      <c r="G68" s="22">
        <f t="shared" si="0"/>
        <v>0</v>
      </c>
    </row>
    <row r="69" spans="1:7" ht="25" customHeight="1" x14ac:dyDescent="0.35">
      <c r="A69" s="17">
        <v>62</v>
      </c>
      <c r="B69" s="18" t="s">
        <v>149</v>
      </c>
      <c r="C69" s="18" t="s">
        <v>150</v>
      </c>
      <c r="D69" s="19">
        <v>1</v>
      </c>
      <c r="E69" s="20" t="s">
        <v>20</v>
      </c>
      <c r="F69" s="21"/>
      <c r="G69" s="22">
        <f t="shared" si="0"/>
        <v>0</v>
      </c>
    </row>
    <row r="70" spans="1:7" ht="25" customHeight="1" x14ac:dyDescent="0.35">
      <c r="A70" s="17">
        <v>63</v>
      </c>
      <c r="B70" s="18" t="s">
        <v>149</v>
      </c>
      <c r="C70" s="18" t="s">
        <v>150</v>
      </c>
      <c r="D70" s="19">
        <v>1</v>
      </c>
      <c r="E70" s="20" t="s">
        <v>20</v>
      </c>
      <c r="F70" s="21"/>
      <c r="G70" s="22">
        <f t="shared" si="0"/>
        <v>0</v>
      </c>
    </row>
    <row r="71" spans="1:7" ht="25" customHeight="1" thickBot="1" x14ac:dyDescent="0.4">
      <c r="A71" s="17">
        <v>64</v>
      </c>
      <c r="B71" s="18" t="s">
        <v>151</v>
      </c>
      <c r="C71" s="18" t="s">
        <v>152</v>
      </c>
      <c r="D71" s="19">
        <v>1</v>
      </c>
      <c r="E71" s="20" t="s">
        <v>153</v>
      </c>
      <c r="F71" s="21">
        <v>60000</v>
      </c>
      <c r="G71" s="27">
        <f>+'[1]Eng Estimate'!G71</f>
        <v>60000</v>
      </c>
    </row>
    <row r="72" spans="1:7" ht="25" customHeight="1" thickBot="1" x14ac:dyDescent="0.4">
      <c r="A72" s="17"/>
      <c r="B72" s="18"/>
      <c r="C72" s="23" t="s">
        <v>154</v>
      </c>
      <c r="D72" s="19"/>
      <c r="E72" s="20"/>
      <c r="F72" s="40"/>
      <c r="G72" s="42">
        <f>SUM(G8:G71)</f>
        <v>560000</v>
      </c>
    </row>
    <row r="73" spans="1:7" ht="25" customHeight="1" x14ac:dyDescent="0.35">
      <c r="A73" s="17"/>
      <c r="B73" s="18"/>
      <c r="C73" s="18"/>
      <c r="D73" s="19"/>
      <c r="E73" s="20"/>
      <c r="F73" s="21"/>
      <c r="G73" s="43"/>
    </row>
    <row r="74" spans="1:7" ht="25" customHeight="1" x14ac:dyDescent="0.35">
      <c r="A74" s="17"/>
      <c r="B74" s="18"/>
      <c r="C74" s="23" t="s">
        <v>155</v>
      </c>
      <c r="D74" s="19"/>
      <c r="E74" s="20"/>
      <c r="F74" s="21"/>
      <c r="G74" s="22"/>
    </row>
    <row r="75" spans="1:7" ht="25" customHeight="1" x14ac:dyDescent="0.35">
      <c r="A75" s="17" t="s">
        <v>156</v>
      </c>
      <c r="B75" s="18" t="s">
        <v>157</v>
      </c>
      <c r="C75" s="18" t="s">
        <v>158</v>
      </c>
      <c r="D75" s="19">
        <v>50</v>
      </c>
      <c r="E75" s="20" t="s">
        <v>39</v>
      </c>
      <c r="F75" s="21"/>
      <c r="G75" s="22">
        <f t="shared" ref="G75:G86" si="1">ROUND(F75*D75,2)</f>
        <v>0</v>
      </c>
    </row>
    <row r="76" spans="1:7" ht="25" customHeight="1" x14ac:dyDescent="0.35">
      <c r="A76" s="17" t="s">
        <v>159</v>
      </c>
      <c r="B76" s="18" t="s">
        <v>160</v>
      </c>
      <c r="C76" s="18" t="s">
        <v>161</v>
      </c>
      <c r="D76" s="19">
        <v>250</v>
      </c>
      <c r="E76" s="20" t="s">
        <v>39</v>
      </c>
      <c r="F76" s="21"/>
      <c r="G76" s="22">
        <f t="shared" si="1"/>
        <v>0</v>
      </c>
    </row>
    <row r="77" spans="1:7" ht="25" customHeight="1" x14ac:dyDescent="0.35">
      <c r="A77" s="17" t="s">
        <v>162</v>
      </c>
      <c r="B77" s="18" t="s">
        <v>55</v>
      </c>
      <c r="C77" s="18" t="s">
        <v>56</v>
      </c>
      <c r="D77" s="19">
        <v>4236</v>
      </c>
      <c r="E77" s="20" t="s">
        <v>39</v>
      </c>
      <c r="F77" s="21"/>
      <c r="G77" s="22">
        <f t="shared" si="1"/>
        <v>0</v>
      </c>
    </row>
    <row r="78" spans="1:7" ht="25" customHeight="1" x14ac:dyDescent="0.35">
      <c r="A78" s="17" t="s">
        <v>163</v>
      </c>
      <c r="B78" s="18" t="s">
        <v>164</v>
      </c>
      <c r="C78" s="18" t="s">
        <v>165</v>
      </c>
      <c r="D78" s="19">
        <v>260</v>
      </c>
      <c r="E78" s="20" t="s">
        <v>34</v>
      </c>
      <c r="F78" s="21"/>
      <c r="G78" s="22">
        <f t="shared" si="1"/>
        <v>0</v>
      </c>
    </row>
    <row r="79" spans="1:7" ht="25" customHeight="1" x14ac:dyDescent="0.35">
      <c r="A79" s="17" t="s">
        <v>166</v>
      </c>
      <c r="B79" s="18" t="s">
        <v>167</v>
      </c>
      <c r="C79" s="18" t="s">
        <v>168</v>
      </c>
      <c r="D79" s="19">
        <v>58</v>
      </c>
      <c r="E79" s="20" t="s">
        <v>34</v>
      </c>
      <c r="F79" s="21"/>
      <c r="G79" s="22">
        <f t="shared" si="1"/>
        <v>0</v>
      </c>
    </row>
    <row r="80" spans="1:7" ht="25" customHeight="1" x14ac:dyDescent="0.35">
      <c r="A80" s="17" t="s">
        <v>169</v>
      </c>
      <c r="B80" s="18" t="s">
        <v>170</v>
      </c>
      <c r="C80" s="18" t="s">
        <v>171</v>
      </c>
      <c r="D80" s="19">
        <v>351</v>
      </c>
      <c r="E80" s="20" t="s">
        <v>39</v>
      </c>
      <c r="F80" s="21"/>
      <c r="G80" s="22">
        <f t="shared" si="1"/>
        <v>0</v>
      </c>
    </row>
    <row r="81" spans="1:7" ht="25" customHeight="1" x14ac:dyDescent="0.35">
      <c r="A81" s="17" t="s">
        <v>172</v>
      </c>
      <c r="B81" s="18" t="s">
        <v>173</v>
      </c>
      <c r="C81" s="18" t="s">
        <v>174</v>
      </c>
      <c r="D81" s="19">
        <v>240</v>
      </c>
      <c r="E81" s="20" t="s">
        <v>34</v>
      </c>
      <c r="F81" s="21"/>
      <c r="G81" s="22">
        <f t="shared" si="1"/>
        <v>0</v>
      </c>
    </row>
    <row r="82" spans="1:7" ht="25" customHeight="1" x14ac:dyDescent="0.35">
      <c r="A82" s="17" t="s">
        <v>175</v>
      </c>
      <c r="B82" s="18" t="s">
        <v>67</v>
      </c>
      <c r="C82" s="18" t="s">
        <v>68</v>
      </c>
      <c r="D82" s="19">
        <v>8174</v>
      </c>
      <c r="E82" s="20" t="s">
        <v>69</v>
      </c>
      <c r="F82" s="21"/>
      <c r="G82" s="22">
        <f t="shared" si="1"/>
        <v>0</v>
      </c>
    </row>
    <row r="83" spans="1:7" ht="25" customHeight="1" x14ac:dyDescent="0.35">
      <c r="A83" s="17" t="s">
        <v>176</v>
      </c>
      <c r="B83" s="18" t="s">
        <v>177</v>
      </c>
      <c r="C83" s="18" t="s">
        <v>178</v>
      </c>
      <c r="D83" s="19">
        <v>28233</v>
      </c>
      <c r="E83" s="20" t="s">
        <v>69</v>
      </c>
      <c r="F83" s="21"/>
      <c r="G83" s="22">
        <f t="shared" si="1"/>
        <v>0</v>
      </c>
    </row>
    <row r="84" spans="1:7" ht="25" customHeight="1" x14ac:dyDescent="0.35">
      <c r="A84" s="17" t="s">
        <v>179</v>
      </c>
      <c r="B84" s="18" t="s">
        <v>180</v>
      </c>
      <c r="C84" s="18" t="s">
        <v>181</v>
      </c>
      <c r="D84" s="19">
        <v>1450</v>
      </c>
      <c r="E84" s="20" t="s">
        <v>69</v>
      </c>
      <c r="F84" s="21"/>
      <c r="G84" s="22">
        <f t="shared" si="1"/>
        <v>0</v>
      </c>
    </row>
    <row r="85" spans="1:7" ht="25" customHeight="1" x14ac:dyDescent="0.35">
      <c r="A85" s="17" t="s">
        <v>182</v>
      </c>
      <c r="B85" s="18" t="s">
        <v>183</v>
      </c>
      <c r="C85" s="18" t="s">
        <v>184</v>
      </c>
      <c r="D85" s="19">
        <v>140</v>
      </c>
      <c r="E85" s="20" t="s">
        <v>34</v>
      </c>
      <c r="F85" s="21"/>
      <c r="G85" s="22">
        <f t="shared" si="1"/>
        <v>0</v>
      </c>
    </row>
    <row r="86" spans="1:7" ht="25" customHeight="1" thickBot="1" x14ac:dyDescent="0.4">
      <c r="A86" s="17" t="s">
        <v>185</v>
      </c>
      <c r="B86" s="18" t="s">
        <v>186</v>
      </c>
      <c r="C86" s="18" t="s">
        <v>187</v>
      </c>
      <c r="D86" s="19">
        <v>64</v>
      </c>
      <c r="E86" s="20" t="s">
        <v>48</v>
      </c>
      <c r="F86" s="21"/>
      <c r="G86" s="27">
        <f t="shared" si="1"/>
        <v>0</v>
      </c>
    </row>
    <row r="87" spans="1:7" ht="25" customHeight="1" thickBot="1" x14ac:dyDescent="0.4">
      <c r="A87" s="17"/>
      <c r="B87" s="18"/>
      <c r="C87" s="44" t="s">
        <v>188</v>
      </c>
      <c r="D87" s="19"/>
      <c r="E87" s="20"/>
      <c r="F87" s="40"/>
      <c r="G87" s="42">
        <f>SUM(G75:G86)</f>
        <v>0</v>
      </c>
    </row>
    <row r="88" spans="1:7" ht="25" customHeight="1" x14ac:dyDescent="0.35">
      <c r="A88" s="17"/>
      <c r="B88" s="18"/>
      <c r="C88" s="18"/>
      <c r="D88" s="19"/>
      <c r="E88" s="20"/>
      <c r="F88" s="21"/>
      <c r="G88" s="43"/>
    </row>
    <row r="89" spans="1:7" ht="25" customHeight="1" x14ac:dyDescent="0.35">
      <c r="A89" s="17"/>
      <c r="B89" s="18"/>
      <c r="C89" s="23" t="s">
        <v>189</v>
      </c>
      <c r="D89" s="19"/>
      <c r="E89" s="20"/>
      <c r="F89" s="21"/>
      <c r="G89" s="22"/>
    </row>
    <row r="90" spans="1:7" ht="25" customHeight="1" x14ac:dyDescent="0.35">
      <c r="A90" s="17" t="s">
        <v>190</v>
      </c>
      <c r="B90" s="18" t="s">
        <v>157</v>
      </c>
      <c r="C90" s="18" t="s">
        <v>158</v>
      </c>
      <c r="D90" s="19">
        <v>50</v>
      </c>
      <c r="E90" s="20" t="s">
        <v>39</v>
      </c>
      <c r="F90" s="21"/>
      <c r="G90" s="22">
        <f t="shared" ref="G90:G101" si="2">ROUND(F90*D90,2)</f>
        <v>0</v>
      </c>
    </row>
    <row r="91" spans="1:7" ht="25" customHeight="1" x14ac:dyDescent="0.35">
      <c r="A91" s="17" t="s">
        <v>191</v>
      </c>
      <c r="B91" s="18" t="s">
        <v>160</v>
      </c>
      <c r="C91" s="18" t="s">
        <v>161</v>
      </c>
      <c r="D91" s="19">
        <v>500</v>
      </c>
      <c r="E91" s="20" t="s">
        <v>39</v>
      </c>
      <c r="F91" s="21"/>
      <c r="G91" s="22">
        <f t="shared" si="2"/>
        <v>0</v>
      </c>
    </row>
    <row r="92" spans="1:7" ht="25" customHeight="1" x14ac:dyDescent="0.35">
      <c r="A92" s="17" t="s">
        <v>192</v>
      </c>
      <c r="B92" s="18" t="s">
        <v>55</v>
      </c>
      <c r="C92" s="18" t="s">
        <v>56</v>
      </c>
      <c r="D92" s="19">
        <v>2502</v>
      </c>
      <c r="E92" s="20" t="s">
        <v>39</v>
      </c>
      <c r="F92" s="21"/>
      <c r="G92" s="22">
        <f t="shared" si="2"/>
        <v>0</v>
      </c>
    </row>
    <row r="93" spans="1:7" ht="25" customHeight="1" x14ac:dyDescent="0.35">
      <c r="A93" s="17" t="s">
        <v>193</v>
      </c>
      <c r="B93" s="18" t="s">
        <v>164</v>
      </c>
      <c r="C93" s="18" t="s">
        <v>165</v>
      </c>
      <c r="D93" s="19">
        <v>309</v>
      </c>
      <c r="E93" s="20" t="s">
        <v>34</v>
      </c>
      <c r="F93" s="21"/>
      <c r="G93" s="22">
        <f t="shared" si="2"/>
        <v>0</v>
      </c>
    </row>
    <row r="94" spans="1:7" ht="25" customHeight="1" x14ac:dyDescent="0.35">
      <c r="A94" s="17" t="s">
        <v>194</v>
      </c>
      <c r="B94" s="18" t="s">
        <v>167</v>
      </c>
      <c r="C94" s="18" t="s">
        <v>168</v>
      </c>
      <c r="D94" s="19">
        <v>56</v>
      </c>
      <c r="E94" s="20" t="s">
        <v>34</v>
      </c>
      <c r="F94" s="21"/>
      <c r="G94" s="22">
        <f t="shared" si="2"/>
        <v>0</v>
      </c>
    </row>
    <row r="95" spans="1:7" ht="25" customHeight="1" x14ac:dyDescent="0.35">
      <c r="A95" s="17" t="s">
        <v>195</v>
      </c>
      <c r="B95" s="18" t="s">
        <v>170</v>
      </c>
      <c r="C95" s="18" t="s">
        <v>171</v>
      </c>
      <c r="D95" s="19">
        <v>414</v>
      </c>
      <c r="E95" s="20" t="s">
        <v>39</v>
      </c>
      <c r="F95" s="21"/>
      <c r="G95" s="22">
        <f t="shared" si="2"/>
        <v>0</v>
      </c>
    </row>
    <row r="96" spans="1:7" ht="25" customHeight="1" x14ac:dyDescent="0.35">
      <c r="A96" s="17" t="s">
        <v>196</v>
      </c>
      <c r="B96" s="18" t="s">
        <v>173</v>
      </c>
      <c r="C96" s="18" t="s">
        <v>197</v>
      </c>
      <c r="D96" s="19">
        <v>300</v>
      </c>
      <c r="E96" s="20" t="s">
        <v>34</v>
      </c>
      <c r="F96" s="21"/>
      <c r="G96" s="22">
        <f t="shared" si="2"/>
        <v>0</v>
      </c>
    </row>
    <row r="97" spans="1:7" ht="25" customHeight="1" x14ac:dyDescent="0.35">
      <c r="A97" s="17" t="s">
        <v>198</v>
      </c>
      <c r="B97" s="18" t="s">
        <v>67</v>
      </c>
      <c r="C97" s="18" t="s">
        <v>68</v>
      </c>
      <c r="D97" s="19">
        <v>8442</v>
      </c>
      <c r="E97" s="20" t="s">
        <v>69</v>
      </c>
      <c r="F97" s="21"/>
      <c r="G97" s="22">
        <f t="shared" si="2"/>
        <v>0</v>
      </c>
    </row>
    <row r="98" spans="1:7" ht="25" customHeight="1" x14ac:dyDescent="0.35">
      <c r="A98" s="17" t="s">
        <v>199</v>
      </c>
      <c r="B98" s="18" t="s">
        <v>177</v>
      </c>
      <c r="C98" s="18" t="s">
        <v>178</v>
      </c>
      <c r="D98" s="19">
        <v>35424</v>
      </c>
      <c r="E98" s="20" t="s">
        <v>69</v>
      </c>
      <c r="F98" s="21"/>
      <c r="G98" s="22">
        <f t="shared" si="2"/>
        <v>0</v>
      </c>
    </row>
    <row r="99" spans="1:7" ht="25" customHeight="1" x14ac:dyDescent="0.35">
      <c r="A99" s="17" t="s">
        <v>200</v>
      </c>
      <c r="B99" s="18" t="s">
        <v>180</v>
      </c>
      <c r="C99" s="18" t="s">
        <v>181</v>
      </c>
      <c r="D99" s="19">
        <v>1740</v>
      </c>
      <c r="E99" s="20" t="s">
        <v>69</v>
      </c>
      <c r="F99" s="21"/>
      <c r="G99" s="22">
        <f t="shared" si="2"/>
        <v>0</v>
      </c>
    </row>
    <row r="100" spans="1:7" ht="25" customHeight="1" x14ac:dyDescent="0.35">
      <c r="A100" s="17" t="s">
        <v>201</v>
      </c>
      <c r="B100" s="18" t="s">
        <v>183</v>
      </c>
      <c r="C100" s="18" t="s">
        <v>184</v>
      </c>
      <c r="D100" s="19">
        <v>170</v>
      </c>
      <c r="E100" s="20" t="s">
        <v>34</v>
      </c>
      <c r="F100" s="21"/>
      <c r="G100" s="22">
        <f t="shared" si="2"/>
        <v>0</v>
      </c>
    </row>
    <row r="101" spans="1:7" ht="25" customHeight="1" thickBot="1" x14ac:dyDescent="0.4">
      <c r="A101" s="17" t="s">
        <v>202</v>
      </c>
      <c r="B101" s="18" t="s">
        <v>186</v>
      </c>
      <c r="C101" s="18" t="s">
        <v>187</v>
      </c>
      <c r="D101" s="19">
        <v>70</v>
      </c>
      <c r="E101" s="20" t="s">
        <v>48</v>
      </c>
      <c r="F101" s="21"/>
      <c r="G101" s="27">
        <f t="shared" si="2"/>
        <v>0</v>
      </c>
    </row>
    <row r="102" spans="1:7" ht="25" customHeight="1" thickBot="1" x14ac:dyDescent="0.4">
      <c r="A102" s="17"/>
      <c r="B102" s="18"/>
      <c r="C102" s="44" t="s">
        <v>203</v>
      </c>
      <c r="D102" s="19"/>
      <c r="E102" s="20"/>
      <c r="F102" s="40"/>
      <c r="G102" s="42">
        <f>SUM(G90:G101)</f>
        <v>0</v>
      </c>
    </row>
    <row r="103" spans="1:7" ht="25" customHeight="1" x14ac:dyDescent="0.35">
      <c r="A103" s="17"/>
      <c r="B103" s="18"/>
      <c r="C103" s="18"/>
      <c r="D103" s="19"/>
      <c r="E103" s="20"/>
      <c r="F103" s="21"/>
      <c r="G103" s="43"/>
    </row>
    <row r="104" spans="1:7" ht="25" customHeight="1" x14ac:dyDescent="0.35">
      <c r="A104" s="17"/>
      <c r="B104" s="18"/>
      <c r="C104" s="23" t="s">
        <v>204</v>
      </c>
      <c r="D104" s="19"/>
      <c r="E104" s="20"/>
      <c r="F104" s="21"/>
      <c r="G104" s="22"/>
    </row>
    <row r="105" spans="1:7" ht="25" customHeight="1" x14ac:dyDescent="0.35">
      <c r="A105" s="17" t="s">
        <v>205</v>
      </c>
      <c r="B105" s="18" t="s">
        <v>157</v>
      </c>
      <c r="C105" s="18" t="s">
        <v>158</v>
      </c>
      <c r="D105" s="19">
        <v>120</v>
      </c>
      <c r="E105" s="20" t="s">
        <v>39</v>
      </c>
      <c r="F105" s="21"/>
      <c r="G105" s="22">
        <f t="shared" ref="G105:G110" si="3">ROUND(F105*D105,2)</f>
        <v>0</v>
      </c>
    </row>
    <row r="106" spans="1:7" ht="25" customHeight="1" x14ac:dyDescent="0.35">
      <c r="A106" s="17" t="s">
        <v>206</v>
      </c>
      <c r="B106" s="18" t="s">
        <v>160</v>
      </c>
      <c r="C106" s="18" t="s">
        <v>161</v>
      </c>
      <c r="D106" s="19">
        <v>250</v>
      </c>
      <c r="E106" s="20" t="s">
        <v>39</v>
      </c>
      <c r="F106" s="21"/>
      <c r="G106" s="22">
        <f t="shared" si="3"/>
        <v>0</v>
      </c>
    </row>
    <row r="107" spans="1:7" ht="25" customHeight="1" x14ac:dyDescent="0.35">
      <c r="A107" s="17" t="s">
        <v>207</v>
      </c>
      <c r="B107" s="18" t="s">
        <v>208</v>
      </c>
      <c r="C107" s="18" t="s">
        <v>209</v>
      </c>
      <c r="D107" s="19">
        <v>1</v>
      </c>
      <c r="E107" s="20" t="s">
        <v>210</v>
      </c>
      <c r="F107" s="21"/>
      <c r="G107" s="22">
        <f t="shared" si="3"/>
        <v>0</v>
      </c>
    </row>
    <row r="108" spans="1:7" ht="25" customHeight="1" x14ac:dyDescent="0.35">
      <c r="A108" s="17" t="s">
        <v>211</v>
      </c>
      <c r="B108" s="18" t="s">
        <v>212</v>
      </c>
      <c r="C108" s="18" t="s">
        <v>213</v>
      </c>
      <c r="D108" s="19">
        <v>1</v>
      </c>
      <c r="E108" s="20" t="s">
        <v>210</v>
      </c>
      <c r="F108" s="21"/>
      <c r="G108" s="22">
        <f t="shared" si="3"/>
        <v>0</v>
      </c>
    </row>
    <row r="109" spans="1:7" ht="25" customHeight="1" x14ac:dyDescent="0.35">
      <c r="A109" s="17" t="s">
        <v>214</v>
      </c>
      <c r="B109" s="18" t="s">
        <v>215</v>
      </c>
      <c r="C109" s="18" t="s">
        <v>216</v>
      </c>
      <c r="D109" s="19">
        <v>1</v>
      </c>
      <c r="E109" s="20" t="s">
        <v>210</v>
      </c>
      <c r="F109" s="21"/>
      <c r="G109" s="22">
        <f t="shared" si="3"/>
        <v>0</v>
      </c>
    </row>
    <row r="110" spans="1:7" ht="29.5" customHeight="1" thickBot="1" x14ac:dyDescent="0.4">
      <c r="A110" s="17" t="s">
        <v>217</v>
      </c>
      <c r="B110" s="18" t="s">
        <v>218</v>
      </c>
      <c r="C110" s="39" t="s">
        <v>219</v>
      </c>
      <c r="D110" s="38">
        <v>16.152999999999999</v>
      </c>
      <c r="E110" s="20" t="s">
        <v>34</v>
      </c>
      <c r="F110" s="21"/>
      <c r="G110" s="27">
        <f t="shared" si="3"/>
        <v>0</v>
      </c>
    </row>
    <row r="111" spans="1:7" ht="25" customHeight="1" thickBot="1" x14ac:dyDescent="0.4">
      <c r="A111" s="17"/>
      <c r="B111" s="18"/>
      <c r="C111" s="44" t="s">
        <v>220</v>
      </c>
      <c r="D111" s="18"/>
      <c r="E111" s="18"/>
      <c r="F111" s="40"/>
      <c r="G111" s="42">
        <f>SUM(G105:G110)</f>
        <v>0</v>
      </c>
    </row>
    <row r="112" spans="1:7" ht="25" customHeight="1" thickBot="1" x14ac:dyDescent="0.4">
      <c r="A112" s="24"/>
      <c r="B112" s="25"/>
      <c r="C112" s="25"/>
      <c r="D112" s="25"/>
      <c r="E112" s="25"/>
      <c r="F112" s="26"/>
      <c r="G112" s="41"/>
    </row>
    <row r="113" spans="1:7" ht="25" customHeight="1" x14ac:dyDescent="0.35">
      <c r="A113" s="11"/>
      <c r="B113" s="12"/>
      <c r="C113" s="28" t="s">
        <v>154</v>
      </c>
      <c r="D113" s="12"/>
      <c r="E113" s="12"/>
      <c r="F113" s="15"/>
      <c r="G113" s="29">
        <f>+G111+G102+G87+G72</f>
        <v>560000</v>
      </c>
    </row>
    <row r="114" spans="1:7" ht="25" customHeight="1" thickBot="1" x14ac:dyDescent="0.4">
      <c r="A114" s="24"/>
      <c r="B114" s="25"/>
      <c r="C114" s="25" t="s">
        <v>221</v>
      </c>
      <c r="D114" s="25"/>
      <c r="E114" s="25"/>
      <c r="F114" s="26"/>
      <c r="G114" s="27">
        <f>ROUNDUP(G113*0.06,2)</f>
        <v>33600</v>
      </c>
    </row>
    <row r="115" spans="1:7" ht="25" customHeight="1" thickBot="1" x14ac:dyDescent="0.4">
      <c r="A115" s="30"/>
      <c r="B115" s="31"/>
      <c r="C115" s="32" t="s">
        <v>13</v>
      </c>
      <c r="D115" s="31"/>
      <c r="E115" s="31"/>
      <c r="F115" s="33"/>
      <c r="G115" s="34">
        <f>+G114+G113</f>
        <v>593600</v>
      </c>
    </row>
    <row r="116" spans="1:7" ht="25" customHeight="1" x14ac:dyDescent="0.35"/>
    <row r="117" spans="1:7" ht="25" customHeight="1" x14ac:dyDescent="0.35">
      <c r="B117" s="35" t="s">
        <v>14</v>
      </c>
      <c r="C117" s="47"/>
      <c r="D117" s="48"/>
      <c r="E117" s="49"/>
      <c r="F117" s="50"/>
      <c r="G117" s="51"/>
    </row>
    <row r="118" spans="1:7" ht="25" customHeight="1" x14ac:dyDescent="0.35">
      <c r="B118" s="35" t="s">
        <v>15</v>
      </c>
      <c r="C118" s="52"/>
      <c r="D118" s="53"/>
      <c r="E118" s="54"/>
      <c r="F118" s="50"/>
      <c r="G118" s="51"/>
    </row>
    <row r="119" spans="1:7" ht="25" customHeight="1" x14ac:dyDescent="0.35"/>
    <row r="120" spans="1:7" x14ac:dyDescent="0.35">
      <c r="A120" s="36" t="s">
        <v>16</v>
      </c>
    </row>
    <row r="121" spans="1:7" ht="71" customHeight="1" x14ac:dyDescent="0.35">
      <c r="A121" s="45" t="s">
        <v>222</v>
      </c>
      <c r="B121" s="45"/>
      <c r="C121" s="45"/>
      <c r="D121" s="45"/>
      <c r="E121" s="45"/>
      <c r="F121" s="45"/>
      <c r="G121" s="45"/>
    </row>
  </sheetData>
  <mergeCells count="7">
    <mergeCell ref="A121:G121"/>
    <mergeCell ref="A1:G1"/>
    <mergeCell ref="A2:G2"/>
    <mergeCell ref="C117:E117"/>
    <mergeCell ref="F117:G117"/>
    <mergeCell ref="C118:E118"/>
    <mergeCell ref="F118:G1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56899CE990D245AC4C96BA567AB243" ma:contentTypeVersion="28" ma:contentTypeDescription="Create a new document." ma:contentTypeScope="" ma:versionID="cdf541459dc7a1186816e3827e41b4db">
  <xsd:schema xmlns:xsd="http://www.w3.org/2001/XMLSchema" xmlns:xs="http://www.w3.org/2001/XMLSchema" xmlns:p="http://schemas.microsoft.com/office/2006/metadata/properties" xmlns:ns2="40d85284-2cbe-41aa-bbef-5f9017c11162" xmlns:ns3="137faed4-80bf-4974-9701-d2fe898cc848" targetNamespace="http://schemas.microsoft.com/office/2006/metadata/properties" ma:root="true" ma:fieldsID="4d0f7a25690e29d44697fca55761a82e" ns2:_="" ns3:_="">
    <xsd:import namespace="40d85284-2cbe-41aa-bbef-5f9017c11162"/>
    <xsd:import namespace="137faed4-80bf-4974-9701-d2fe898cc84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2:TaxCatchAll" minOccurs="0"/>
                <xsd:element ref="ns3:lcf76f155ced4ddcb4097134ff3c332f" minOccurs="0"/>
                <xsd:element ref="ns3:_x0031_" minOccurs="0"/>
                <xsd:element ref="ns3:MediaServiceObjectDetectorVersions" minOccurs="0"/>
                <xsd:element ref="ns3:MediaServiceSearchProperties" minOccurs="0"/>
                <xsd:element ref="ns3:MediaServiceBillingMetadata" minOccurs="0"/>
                <xsd:element ref="ns3:DibbleReviewDate" minOccurs="0"/>
                <xsd:element ref="ns3:Dibble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5284-2cbe-41aa-bbef-5f9017c111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71446a8-78eb-4e4a-aae9-aa83b33d6fb5}" ma:internalName="TaxCatchAll" ma:showField="CatchAllData" ma:web="40d85284-2cbe-41aa-bbef-5f9017c111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7faed4-80bf-4974-9701-d2fe898cc84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3be2862-c8b2-47cf-b09b-ca8f50ce5acd" ma:termSetId="09814cd3-568e-fe90-9814-8d621ff8fb84" ma:anchorId="fba54fb3-c3e1-fe81-a776-ca4b69148c4d" ma:open="true" ma:isKeyword="false">
      <xsd:complexType>
        <xsd:sequence>
          <xsd:element ref="pc:Terms" minOccurs="0" maxOccurs="1"/>
        </xsd:sequence>
      </xsd:complexType>
    </xsd:element>
    <xsd:element name="_x0031_" ma:index="24" nillable="true" ma:displayName="1" ma:format="Dropdown" ma:internalName="_x0031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DibbleReviewDate" ma:index="28" nillable="true" ma:displayName="Dibble Review Date" ma:format="DateOnly" ma:internalName="DibbleReviewDate">
      <xsd:simpleType>
        <xsd:restriction base="dms:DateTime"/>
      </xsd:simpleType>
    </xsd:element>
    <xsd:element name="DibbleComments" ma:index="29" nillable="true" ma:displayName="Dibble Comments" ma:format="Dropdown" ma:internalName="Dibbl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ibbleComments xmlns="137faed4-80bf-4974-9701-d2fe898cc848" xsi:nil="true"/>
    <lcf76f155ced4ddcb4097134ff3c332f xmlns="137faed4-80bf-4974-9701-d2fe898cc848">
      <Terms xmlns="http://schemas.microsoft.com/office/infopath/2007/PartnerControls"/>
    </lcf76f155ced4ddcb4097134ff3c332f>
    <_x0031_ xmlns="137faed4-80bf-4974-9701-d2fe898cc848" xsi:nil="true"/>
    <DibbleReviewDate xmlns="137faed4-80bf-4974-9701-d2fe898cc848" xsi:nil="true"/>
    <TaxCatchAll xmlns="40d85284-2cbe-41aa-bbef-5f9017c11162" xsi:nil="true"/>
  </documentManagement>
</p:properties>
</file>

<file path=customXml/itemProps1.xml><?xml version="1.0" encoding="utf-8"?>
<ds:datastoreItem xmlns:ds="http://schemas.openxmlformats.org/officeDocument/2006/customXml" ds:itemID="{0DD6F3F8-9AAD-4A74-91CD-8F983C741D92}"/>
</file>

<file path=customXml/itemProps2.xml><?xml version="1.0" encoding="utf-8"?>
<ds:datastoreItem xmlns:ds="http://schemas.openxmlformats.org/officeDocument/2006/customXml" ds:itemID="{548D0C4A-4834-41EC-91AC-606FBBCCF95C}"/>
</file>

<file path=customXml/itemProps3.xml><?xml version="1.0" encoding="utf-8"?>
<ds:datastoreItem xmlns:ds="http://schemas.openxmlformats.org/officeDocument/2006/customXml" ds:itemID="{B8D554E5-6F7A-4907-A94F-4AAF775220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N8084 Bid Sch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Spear</dc:creator>
  <cp:lastModifiedBy>Drew Spear</cp:lastModifiedBy>
  <dcterms:created xsi:type="dcterms:W3CDTF">2026-05-05T14:40:24Z</dcterms:created>
  <dcterms:modified xsi:type="dcterms:W3CDTF">2026-05-06T19:33:46Z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0x010100C256899CE990D245AC4C96BA567AB243</vt:lpwstr>
  </property>
</Properties>
</file>