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J:\2017\1017064.18_NDOT_N15(2-3)Design\Notebook\Specs\"/>
    </mc:Choice>
  </mc:AlternateContent>
  <xr:revisionPtr revIDLastSave="0" documentId="13_ncr:1_{012C7EC3-DD2F-46C9-A417-90B72B974D8A}" xr6:coauthVersionLast="47" xr6:coauthVersionMax="47" xr10:uidLastSave="{00000000-0000-0000-0000-000000000000}"/>
  <bookViews>
    <workbookView xWindow="-28920" yWindow="-120" windowWidth="29040" windowHeight="15720" xr2:uid="{5B30D9BF-045D-4668-85BB-58A522AFCA43}"/>
  </bookViews>
  <sheets>
    <sheet name="Bid Schedule" sheetId="1" r:id="rId1"/>
  </sheets>
  <externalReferences>
    <externalReference r:id="rId2"/>
  </externalReferences>
  <definedNames>
    <definedName name="_xlnm.Print_Area" localSheetId="0">'Bid Schedule'!$A$8:$G$78</definedName>
    <definedName name="_xlnm.Print_Titles" localSheetId="0">'Bid Schedule'!$1:$6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72" i="1" l="1"/>
  <c r="D72" i="1"/>
  <c r="G72" i="1" s="1"/>
  <c r="C72" i="1"/>
  <c r="B72" i="1"/>
  <c r="A72" i="1"/>
  <c r="E71" i="1"/>
  <c r="D71" i="1"/>
  <c r="G71" i="1" s="1"/>
  <c r="C71" i="1"/>
  <c r="B71" i="1"/>
  <c r="A71" i="1"/>
  <c r="E70" i="1"/>
  <c r="D70" i="1"/>
  <c r="G70" i="1" s="1"/>
  <c r="C70" i="1"/>
  <c r="B70" i="1"/>
  <c r="A70" i="1"/>
  <c r="E69" i="1"/>
  <c r="D69" i="1"/>
  <c r="G69" i="1" s="1"/>
  <c r="C69" i="1"/>
  <c r="B69" i="1"/>
  <c r="A69" i="1"/>
  <c r="E68" i="1"/>
  <c r="D68" i="1"/>
  <c r="G68" i="1" s="1"/>
  <c r="C68" i="1"/>
  <c r="B68" i="1"/>
  <c r="A68" i="1"/>
  <c r="E67" i="1"/>
  <c r="D67" i="1"/>
  <c r="G67" i="1" s="1"/>
  <c r="C67" i="1"/>
  <c r="B67" i="1"/>
  <c r="A67" i="1"/>
  <c r="E66" i="1"/>
  <c r="D66" i="1"/>
  <c r="G66" i="1" s="1"/>
  <c r="C66" i="1"/>
  <c r="B66" i="1"/>
  <c r="A66" i="1"/>
  <c r="E65" i="1"/>
  <c r="D65" i="1"/>
  <c r="G65" i="1" s="1"/>
  <c r="C65" i="1"/>
  <c r="B65" i="1"/>
  <c r="A65" i="1"/>
  <c r="E64" i="1"/>
  <c r="D64" i="1"/>
  <c r="G64" i="1" s="1"/>
  <c r="C64" i="1"/>
  <c r="B64" i="1"/>
  <c r="A64" i="1"/>
  <c r="E63" i="1"/>
  <c r="D63" i="1"/>
  <c r="G63" i="1" s="1"/>
  <c r="C63" i="1"/>
  <c r="B63" i="1"/>
  <c r="A63" i="1"/>
  <c r="E62" i="1"/>
  <c r="D62" i="1"/>
  <c r="G62" i="1" s="1"/>
  <c r="C62" i="1"/>
  <c r="B62" i="1"/>
  <c r="A62" i="1"/>
  <c r="E61" i="1"/>
  <c r="D61" i="1"/>
  <c r="G61" i="1" s="1"/>
  <c r="C61" i="1"/>
  <c r="B61" i="1"/>
  <c r="A61" i="1"/>
  <c r="E60" i="1"/>
  <c r="D60" i="1"/>
  <c r="G60" i="1" s="1"/>
  <c r="C60" i="1"/>
  <c r="B60" i="1"/>
  <c r="A60" i="1"/>
  <c r="E59" i="1"/>
  <c r="D59" i="1"/>
  <c r="G59" i="1" s="1"/>
  <c r="C59" i="1"/>
  <c r="B59" i="1"/>
  <c r="A59" i="1"/>
  <c r="E58" i="1"/>
  <c r="D58" i="1"/>
  <c r="G58" i="1" s="1"/>
  <c r="C58" i="1"/>
  <c r="B58" i="1"/>
  <c r="A58" i="1"/>
  <c r="E57" i="1"/>
  <c r="D57" i="1"/>
  <c r="G57" i="1" s="1"/>
  <c r="C57" i="1"/>
  <c r="B57" i="1"/>
  <c r="A57" i="1"/>
  <c r="E56" i="1"/>
  <c r="D56" i="1"/>
  <c r="G56" i="1" s="1"/>
  <c r="C56" i="1"/>
  <c r="B56" i="1"/>
  <c r="A56" i="1"/>
  <c r="E55" i="1"/>
  <c r="D55" i="1"/>
  <c r="G55" i="1" s="1"/>
  <c r="C55" i="1"/>
  <c r="B55" i="1"/>
  <c r="A55" i="1"/>
  <c r="E54" i="1"/>
  <c r="D54" i="1"/>
  <c r="G54" i="1" s="1"/>
  <c r="C54" i="1"/>
  <c r="B54" i="1"/>
  <c r="A54" i="1"/>
  <c r="E53" i="1"/>
  <c r="D53" i="1"/>
  <c r="G53" i="1" s="1"/>
  <c r="C53" i="1"/>
  <c r="B53" i="1"/>
  <c r="A53" i="1"/>
  <c r="E52" i="1"/>
  <c r="D52" i="1"/>
  <c r="G52" i="1" s="1"/>
  <c r="C52" i="1"/>
  <c r="B52" i="1"/>
  <c r="A52" i="1"/>
  <c r="E51" i="1"/>
  <c r="D51" i="1"/>
  <c r="G51" i="1" s="1"/>
  <c r="C51" i="1"/>
  <c r="B51" i="1"/>
  <c r="A51" i="1"/>
  <c r="E50" i="1"/>
  <c r="D50" i="1"/>
  <c r="G50" i="1" s="1"/>
  <c r="C50" i="1"/>
  <c r="B50" i="1"/>
  <c r="A50" i="1"/>
  <c r="E49" i="1"/>
  <c r="D49" i="1"/>
  <c r="G49" i="1" s="1"/>
  <c r="C49" i="1"/>
  <c r="B49" i="1"/>
  <c r="A49" i="1"/>
  <c r="E48" i="1"/>
  <c r="D48" i="1"/>
  <c r="G48" i="1" s="1"/>
  <c r="C48" i="1"/>
  <c r="B48" i="1"/>
  <c r="A48" i="1"/>
  <c r="E47" i="1"/>
  <c r="D47" i="1"/>
  <c r="G47" i="1" s="1"/>
  <c r="C47" i="1"/>
  <c r="B47" i="1"/>
  <c r="A47" i="1"/>
  <c r="E46" i="1"/>
  <c r="D46" i="1"/>
  <c r="G46" i="1" s="1"/>
  <c r="C46" i="1"/>
  <c r="B46" i="1"/>
  <c r="A46" i="1"/>
  <c r="E45" i="1"/>
  <c r="D45" i="1"/>
  <c r="G45" i="1" s="1"/>
  <c r="C45" i="1"/>
  <c r="B45" i="1"/>
  <c r="A45" i="1"/>
  <c r="E44" i="1"/>
  <c r="D44" i="1"/>
  <c r="G44" i="1" s="1"/>
  <c r="C44" i="1"/>
  <c r="B44" i="1"/>
  <c r="A44" i="1"/>
  <c r="E43" i="1"/>
  <c r="D43" i="1"/>
  <c r="G43" i="1" s="1"/>
  <c r="C43" i="1"/>
  <c r="B43" i="1"/>
  <c r="A43" i="1"/>
  <c r="E42" i="1"/>
  <c r="D42" i="1"/>
  <c r="G42" i="1" s="1"/>
  <c r="C42" i="1"/>
  <c r="B42" i="1"/>
  <c r="A42" i="1"/>
  <c r="E41" i="1"/>
  <c r="D41" i="1"/>
  <c r="G41" i="1" s="1"/>
  <c r="C41" i="1"/>
  <c r="B41" i="1"/>
  <c r="A41" i="1"/>
  <c r="E40" i="1"/>
  <c r="D40" i="1"/>
  <c r="G40" i="1" s="1"/>
  <c r="C40" i="1"/>
  <c r="B40" i="1"/>
  <c r="A40" i="1"/>
  <c r="E39" i="1"/>
  <c r="D39" i="1"/>
  <c r="G39" i="1" s="1"/>
  <c r="C39" i="1"/>
  <c r="B39" i="1"/>
  <c r="A39" i="1"/>
  <c r="E38" i="1"/>
  <c r="D38" i="1"/>
  <c r="G38" i="1" s="1"/>
  <c r="C38" i="1"/>
  <c r="B38" i="1"/>
  <c r="A38" i="1"/>
  <c r="E37" i="1"/>
  <c r="D37" i="1"/>
  <c r="G37" i="1" s="1"/>
  <c r="C37" i="1"/>
  <c r="B37" i="1"/>
  <c r="A37" i="1"/>
  <c r="E36" i="1"/>
  <c r="D36" i="1"/>
  <c r="G36" i="1" s="1"/>
  <c r="C36" i="1"/>
  <c r="B36" i="1"/>
  <c r="A36" i="1"/>
  <c r="E35" i="1"/>
  <c r="D35" i="1"/>
  <c r="G35" i="1" s="1"/>
  <c r="C35" i="1"/>
  <c r="B35" i="1"/>
  <c r="A35" i="1"/>
  <c r="E34" i="1"/>
  <c r="D34" i="1"/>
  <c r="G34" i="1" s="1"/>
  <c r="C34" i="1"/>
  <c r="B34" i="1"/>
  <c r="A34" i="1"/>
  <c r="E33" i="1"/>
  <c r="D33" i="1"/>
  <c r="G33" i="1" s="1"/>
  <c r="C33" i="1"/>
  <c r="B33" i="1"/>
  <c r="A33" i="1"/>
  <c r="E32" i="1"/>
  <c r="D32" i="1"/>
  <c r="G32" i="1" s="1"/>
  <c r="C32" i="1"/>
  <c r="B32" i="1"/>
  <c r="A32" i="1"/>
  <c r="E31" i="1"/>
  <c r="D31" i="1"/>
  <c r="G31" i="1" s="1"/>
  <c r="C31" i="1"/>
  <c r="B31" i="1"/>
  <c r="A31" i="1"/>
  <c r="E30" i="1"/>
  <c r="D30" i="1"/>
  <c r="G30" i="1" s="1"/>
  <c r="C30" i="1"/>
  <c r="B30" i="1"/>
  <c r="A30" i="1"/>
  <c r="E29" i="1"/>
  <c r="D29" i="1"/>
  <c r="G29" i="1" s="1"/>
  <c r="C29" i="1"/>
  <c r="B29" i="1"/>
  <c r="A29" i="1"/>
  <c r="E28" i="1"/>
  <c r="D28" i="1"/>
  <c r="G28" i="1" s="1"/>
  <c r="C28" i="1"/>
  <c r="B28" i="1"/>
  <c r="A28" i="1"/>
  <c r="E27" i="1"/>
  <c r="D27" i="1"/>
  <c r="G27" i="1" s="1"/>
  <c r="C27" i="1"/>
  <c r="B27" i="1"/>
  <c r="A27" i="1"/>
  <c r="E26" i="1"/>
  <c r="D26" i="1"/>
  <c r="G26" i="1" s="1"/>
  <c r="C26" i="1"/>
  <c r="B26" i="1"/>
  <c r="A26" i="1"/>
  <c r="E25" i="1"/>
  <c r="D25" i="1"/>
  <c r="G25" i="1" s="1"/>
  <c r="C25" i="1"/>
  <c r="B25" i="1"/>
  <c r="A25" i="1"/>
  <c r="E24" i="1"/>
  <c r="D24" i="1"/>
  <c r="G24" i="1" s="1"/>
  <c r="C24" i="1"/>
  <c r="B24" i="1"/>
  <c r="A24" i="1"/>
  <c r="E23" i="1"/>
  <c r="D23" i="1"/>
  <c r="G23" i="1" s="1"/>
  <c r="C23" i="1"/>
  <c r="B23" i="1"/>
  <c r="A23" i="1"/>
  <c r="E22" i="1"/>
  <c r="D22" i="1"/>
  <c r="G22" i="1" s="1"/>
  <c r="C22" i="1"/>
  <c r="B22" i="1"/>
  <c r="A22" i="1"/>
  <c r="E21" i="1"/>
  <c r="D21" i="1"/>
  <c r="G21" i="1" s="1"/>
  <c r="C21" i="1"/>
  <c r="B21" i="1"/>
  <c r="A21" i="1"/>
  <c r="E20" i="1"/>
  <c r="D20" i="1"/>
  <c r="G20" i="1" s="1"/>
  <c r="C20" i="1"/>
  <c r="B20" i="1"/>
  <c r="A20" i="1"/>
  <c r="E19" i="1"/>
  <c r="D19" i="1"/>
  <c r="G19" i="1" s="1"/>
  <c r="C19" i="1"/>
  <c r="B19" i="1"/>
  <c r="A19" i="1"/>
  <c r="E18" i="1"/>
  <c r="D18" i="1"/>
  <c r="G18" i="1" s="1"/>
  <c r="C18" i="1"/>
  <c r="B18" i="1"/>
  <c r="A18" i="1"/>
  <c r="E17" i="1"/>
  <c r="D17" i="1"/>
  <c r="G17" i="1" s="1"/>
  <c r="C17" i="1"/>
  <c r="B17" i="1"/>
  <c r="A17" i="1"/>
  <c r="E16" i="1"/>
  <c r="D16" i="1"/>
  <c r="G16" i="1" s="1"/>
  <c r="C16" i="1"/>
  <c r="B16" i="1"/>
  <c r="A16" i="1"/>
  <c r="E15" i="1"/>
  <c r="D15" i="1"/>
  <c r="G15" i="1" s="1"/>
  <c r="C15" i="1"/>
  <c r="B15" i="1"/>
  <c r="A15" i="1"/>
  <c r="E14" i="1"/>
  <c r="D14" i="1"/>
  <c r="G14" i="1" s="1"/>
  <c r="C14" i="1"/>
  <c r="B14" i="1"/>
  <c r="A14" i="1"/>
  <c r="E13" i="1"/>
  <c r="D13" i="1"/>
  <c r="G13" i="1" s="1"/>
  <c r="C13" i="1"/>
  <c r="B13" i="1"/>
  <c r="A13" i="1"/>
  <c r="E12" i="1"/>
  <c r="D12" i="1"/>
  <c r="G12" i="1" s="1"/>
  <c r="C12" i="1"/>
  <c r="B12" i="1"/>
  <c r="A12" i="1"/>
  <c r="E11" i="1"/>
  <c r="D11" i="1"/>
  <c r="G11" i="1" s="1"/>
  <c r="C11" i="1"/>
  <c r="B11" i="1"/>
  <c r="A11" i="1"/>
  <c r="E10" i="1"/>
  <c r="D10" i="1"/>
  <c r="G10" i="1" s="1"/>
  <c r="C10" i="1"/>
  <c r="B10" i="1"/>
  <c r="A10" i="1"/>
  <c r="E9" i="1"/>
  <c r="D9" i="1"/>
  <c r="G9" i="1" s="1"/>
  <c r="C9" i="1"/>
  <c r="B9" i="1"/>
  <c r="A9" i="1"/>
  <c r="E8" i="1"/>
  <c r="D8" i="1"/>
  <c r="G8" i="1" s="1"/>
  <c r="C8" i="1"/>
  <c r="B8" i="1"/>
  <c r="A8" i="1"/>
  <c r="G73" i="1" l="1"/>
  <c r="G74" i="1" s="1"/>
  <c r="G75" i="1" s="1"/>
  <c r="G78" i="1" s="1"/>
</calcChain>
</file>

<file path=xl/sharedStrings.xml><?xml version="1.0" encoding="utf-8"?>
<sst xmlns="http://schemas.openxmlformats.org/spreadsheetml/2006/main" count="22" uniqueCount="22">
  <si>
    <t>BID SCHEDULE</t>
  </si>
  <si>
    <t>NAVAJO NATION DIVISION OF TRANSPORTATION</t>
  </si>
  <si>
    <t>PROJECT:</t>
  </si>
  <si>
    <t>N15(2-3)2&amp;4</t>
  </si>
  <si>
    <t>DATE:</t>
  </si>
  <si>
    <t>LENGTH:</t>
  </si>
  <si>
    <t xml:space="preserve">11.430 km </t>
  </si>
  <si>
    <t>Line Item No.</t>
  </si>
  <si>
    <t>Item No.</t>
  </si>
  <si>
    <t>Description</t>
  </si>
  <si>
    <t>Quantity</t>
  </si>
  <si>
    <t>Unit</t>
  </si>
  <si>
    <t>Unit Price</t>
  </si>
  <si>
    <t>Amount</t>
  </si>
  <si>
    <t>SUBTOTAL CONSTRUCTION</t>
  </si>
  <si>
    <t>Navajo Taxes (6%)</t>
  </si>
  <si>
    <t>TOTAL ESTIMATED CONSTRUCTION</t>
  </si>
  <si>
    <t>TOTAL PRICE BID</t>
  </si>
  <si>
    <t>Firm's Name:</t>
  </si>
  <si>
    <t>Signature:</t>
  </si>
  <si>
    <t>SCOPE OF WORK</t>
  </si>
  <si>
    <t xml:space="preserve">This work is for Project N15(2-3)2&amp;4, on the Navajo Nation, Apache County, Arizona, and shall be in accordance with the FP 14, Special Contract Requirements, and Drawings.  The proposed work consists of furnishing all labor, materials, equipment, services and incidentals required to reconstruct roadway including grade, drain, place aggregate base course, asphalt pavement, construct turnouts, fencing, cattleguards, gates, signing, and pavement markings on 11.430 km (7.104 miles) of miles of roadway.  Payment for work performed on items furnished and constructed will be made in accordance with Subsection 109.05 Payment of FP-14.  The Unit Price Bid must include all overhead, profit and bonding.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</si>
</sst>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8" x14ac:knownFonts="1">
    <font>
      <sz val="11"/>
      <color theme="1"/>
      <name val="Calibri"/>
      <family val="2"/>
      <scheme val="minor"/>
    </font>
    <font>
      <sz val="11"/>
      <color theme="1"/>
      <name val="Calibri"/>
      <family val="2"/>
      <scheme val="minor"/>
    </font>
    <font>
      <b/>
      <sz val="12"/>
      <name val="Arial"/>
      <family val="2"/>
    </font>
    <font>
      <sz val="10"/>
      <name val="Arial"/>
      <family val="2"/>
    </font>
    <font>
      <sz val="11"/>
      <name val="Arial"/>
      <family val="2"/>
    </font>
    <font>
      <b/>
      <sz val="11"/>
      <name val="Arial"/>
      <family val="2"/>
    </font>
    <font>
      <b/>
      <sz val="11"/>
      <color theme="1"/>
      <name val="Calibri"/>
      <family val="2"/>
      <scheme val="minor"/>
    </font>
    <font>
      <b/>
      <sz val="10"/>
      <name val="Arial"/>
      <family val="2"/>
    </font>
  </fonts>
  <fills count="3">
    <fill>
      <patternFill patternType="none"/>
    </fill>
    <fill>
      <patternFill patternType="gray125"/>
    </fill>
    <fill>
      <patternFill patternType="solid">
        <fgColor theme="4" tint="0.79998168889431442"/>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9">
    <xf numFmtId="0" fontId="0" fillId="0" borderId="0" xfId="0"/>
    <xf numFmtId="9" fontId="3" fillId="0" borderId="0" xfId="0" applyNumberFormat="1" applyFont="1"/>
    <xf numFmtId="0" fontId="4" fillId="0" borderId="0" xfId="0" applyFont="1"/>
    <xf numFmtId="0" fontId="5" fillId="0" borderId="0" xfId="0" applyFont="1" applyAlignment="1">
      <alignment horizontal="right"/>
    </xf>
    <xf numFmtId="0" fontId="4" fillId="0" borderId="1" xfId="0" applyFont="1" applyBorder="1"/>
    <xf numFmtId="15" fontId="4" fillId="0" borderId="1" xfId="0" applyNumberFormat="1" applyFont="1" applyBorder="1"/>
    <xf numFmtId="0" fontId="4" fillId="0" borderId="2" xfId="0" applyFont="1" applyBorder="1"/>
    <xf numFmtId="9" fontId="4" fillId="0" borderId="0" xfId="0" applyNumberFormat="1" applyFont="1"/>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0" fillId="0" borderId="7" xfId="0" applyBorder="1" applyAlignment="1">
      <alignment wrapText="1"/>
    </xf>
    <xf numFmtId="164" fontId="0" fillId="0" borderId="7" xfId="1" applyNumberFormat="1" applyFont="1" applyBorder="1"/>
    <xf numFmtId="44" fontId="0" fillId="0" borderId="7" xfId="2" applyFont="1" applyBorder="1"/>
    <xf numFmtId="44" fontId="0" fillId="0" borderId="8" xfId="2" applyFont="1" applyBorder="1"/>
    <xf numFmtId="44" fontId="0" fillId="0" borderId="0" xfId="0" applyNumberFormat="1"/>
    <xf numFmtId="0" fontId="6" fillId="0" borderId="9" xfId="0" applyFont="1" applyBorder="1"/>
    <xf numFmtId="0" fontId="6" fillId="0" borderId="10" xfId="0" applyFont="1" applyBorder="1"/>
    <xf numFmtId="44" fontId="6" fillId="0" borderId="10" xfId="2" applyFont="1" applyBorder="1"/>
    <xf numFmtId="44" fontId="6" fillId="0" borderId="11" xfId="2" applyFont="1" applyBorder="1"/>
    <xf numFmtId="0" fontId="0" fillId="0" borderId="12" xfId="0" applyBorder="1"/>
    <xf numFmtId="0" fontId="0" fillId="0" borderId="13" xfId="0" applyBorder="1"/>
    <xf numFmtId="44" fontId="0" fillId="0" borderId="14" xfId="2" applyFont="1" applyFill="1" applyBorder="1"/>
    <xf numFmtId="0" fontId="0" fillId="0" borderId="15" xfId="0" applyBorder="1"/>
    <xf numFmtId="0" fontId="0" fillId="0" borderId="16" xfId="0" applyBorder="1"/>
    <xf numFmtId="0" fontId="6" fillId="0" borderId="16" xfId="0" applyFont="1" applyBorder="1"/>
    <xf numFmtId="44" fontId="6" fillId="0" borderId="17" xfId="0" applyNumberFormat="1" applyFont="1" applyBorder="1"/>
    <xf numFmtId="44" fontId="0" fillId="0" borderId="18" xfId="0" applyNumberFormat="1" applyBorder="1"/>
    <xf numFmtId="0" fontId="0" fillId="0" borderId="19" xfId="0" applyBorder="1"/>
    <xf numFmtId="0" fontId="0" fillId="0" borderId="2" xfId="0" applyBorder="1"/>
    <xf numFmtId="44" fontId="0" fillId="0" borderId="20" xfId="0" applyNumberFormat="1" applyBorder="1"/>
    <xf numFmtId="0" fontId="0" fillId="0" borderId="21" xfId="0" applyBorder="1"/>
    <xf numFmtId="0" fontId="0" fillId="0" borderId="22" xfId="0" applyBorder="1"/>
    <xf numFmtId="0" fontId="6" fillId="0" borderId="22" xfId="0" applyFont="1" applyBorder="1"/>
    <xf numFmtId="44" fontId="6" fillId="0" borderId="23" xfId="0" applyNumberFormat="1" applyFont="1" applyBorder="1"/>
    <xf numFmtId="0" fontId="6" fillId="0" borderId="0" xfId="0" applyFont="1"/>
    <xf numFmtId="44" fontId="6" fillId="0" borderId="0" xfId="0" applyNumberFormat="1" applyFont="1"/>
    <xf numFmtId="0" fontId="3" fillId="0" borderId="0" xfId="0" applyFont="1" applyAlignment="1">
      <alignment horizontal="right"/>
    </xf>
    <xf numFmtId="0" fontId="7" fillId="0" borderId="0" xfId="0" applyFont="1"/>
    <xf numFmtId="0" fontId="2" fillId="0" borderId="0" xfId="0" applyFont="1" applyAlignment="1">
      <alignment horizontal="center"/>
    </xf>
    <xf numFmtId="0" fontId="0" fillId="0" borderId="24" xfId="0" applyBorder="1" applyAlignment="1">
      <alignment horizontal="center"/>
    </xf>
    <xf numFmtId="0" fontId="0" fillId="0" borderId="2" xfId="0" applyBorder="1" applyAlignment="1">
      <alignment horizontal="center"/>
    </xf>
    <xf numFmtId="0" fontId="0" fillId="0" borderId="25" xfId="0" applyBorder="1" applyAlignment="1">
      <alignment horizontal="center"/>
    </xf>
    <xf numFmtId="0" fontId="3" fillId="0" borderId="24" xfId="0" applyFont="1" applyBorder="1" applyAlignment="1">
      <alignment horizontal="center"/>
    </xf>
    <xf numFmtId="0" fontId="3" fillId="0" borderId="2" xfId="0" applyFont="1" applyBorder="1" applyAlignment="1">
      <alignment horizontal="center"/>
    </xf>
    <xf numFmtId="0" fontId="3" fillId="0" borderId="25" xfId="0" applyFont="1" applyBorder="1" applyAlignment="1">
      <alignment horizontal="center"/>
    </xf>
    <xf numFmtId="0" fontId="4" fillId="2" borderId="0" xfId="0" applyFont="1" applyFill="1" applyAlignment="1">
      <alignment horizontal="lef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401703</xdr:colOff>
      <xdr:row>2</xdr:row>
      <xdr:rowOff>275590</xdr:rowOff>
    </xdr:to>
    <xdr:pic>
      <xdr:nvPicPr>
        <xdr:cNvPr id="2" name="Picture 1">
          <a:extLst>
            <a:ext uri="{FF2B5EF4-FFF2-40B4-BE49-F238E27FC236}">
              <a16:creationId xmlns:a16="http://schemas.microsoft.com/office/drawing/2014/main" id="{DE761AE7-F91A-49EF-9F1A-9E2D0FC01B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0" y="0"/>
          <a:ext cx="1795528" cy="11899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Quantity_Cost/N15(2-3)_Quantity_Spreadsheets-GENERAL.xlsx" TargetMode="External"/><Relationship Id="rId2" Type="http://schemas.openxmlformats.org/officeDocument/2006/relationships/externalLinkPath" Target="file:///J:\2017\1017064.18_NDOT_N15(2-3)Design\Notebook\Quantity_Cost\N15(2-3)_Quantity_Spreadsheets-GENERAL.xlsx" TargetMode="External"/><Relationship Id="rId1" Type="http://schemas.openxmlformats.org/officeDocument/2006/relationships/externalLinkPath" Target="/2017/1017064.18_NDOT_N15(2-3)Design/Notebook/Quantity_Cost/N15(2-3)_Quantity_Spreadsheets-GENE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maryQ"/>
      <sheetName val="Bid Schedule"/>
      <sheetName val="Eng Estimate"/>
      <sheetName val="Constr Time"/>
      <sheetName val="FP 14 Pay Items"/>
      <sheetName val="Alignment"/>
      <sheetName val="Superelevation"/>
      <sheetName val="Control"/>
      <sheetName val="Bridge Estimate"/>
    </sheetNames>
    <sheetDataSet>
      <sheetData sheetId="0">
        <row r="5">
          <cell r="B5">
            <v>1</v>
          </cell>
          <cell r="C5" t="str">
            <v>10901-0000</v>
          </cell>
          <cell r="D5" t="str">
            <v>Extra &amp; Miscellaneous Work - authorized under Suppl.Spec. 109.02(s) of Exhibit F</v>
          </cell>
          <cell r="E5" t="str">
            <v>LPSM</v>
          </cell>
          <cell r="M5">
            <v>1</v>
          </cell>
        </row>
        <row r="6">
          <cell r="B6">
            <v>2</v>
          </cell>
          <cell r="C6" t="str">
            <v>15101-0000</v>
          </cell>
          <cell r="D6" t="str">
            <v>Mobilization</v>
          </cell>
          <cell r="E6" t="str">
            <v>LPSM</v>
          </cell>
          <cell r="M6">
            <v>1</v>
          </cell>
        </row>
        <row r="7">
          <cell r="B7">
            <v>3</v>
          </cell>
          <cell r="C7" t="str">
            <v>15201-0000</v>
          </cell>
          <cell r="D7" t="str">
            <v>Construction Survey And Staking</v>
          </cell>
          <cell r="E7" t="str">
            <v>LPSM</v>
          </cell>
          <cell r="M7">
            <v>1</v>
          </cell>
        </row>
        <row r="8">
          <cell r="B8">
            <v>4</v>
          </cell>
          <cell r="C8" t="str">
            <v>15301-0000</v>
          </cell>
          <cell r="D8" t="str">
            <v>Contractor Quality Control</v>
          </cell>
          <cell r="E8" t="str">
            <v>LPSM</v>
          </cell>
          <cell r="M8">
            <v>1</v>
          </cell>
        </row>
        <row r="9">
          <cell r="B9">
            <v>5</v>
          </cell>
          <cell r="C9" t="str">
            <v>15701-0000</v>
          </cell>
          <cell r="D9" t="str">
            <v>Soil Erosion Control</v>
          </cell>
          <cell r="E9" t="str">
            <v>LPSM</v>
          </cell>
          <cell r="M9">
            <v>1</v>
          </cell>
        </row>
        <row r="10">
          <cell r="B10">
            <v>6</v>
          </cell>
          <cell r="C10" t="str">
            <v>15703-2500</v>
          </cell>
          <cell r="D10" t="str">
            <v>Soil Erosion Control, Mulching, Hydraulic Method</v>
          </cell>
          <cell r="E10" t="str">
            <v>ha</v>
          </cell>
          <cell r="M10">
            <v>35</v>
          </cell>
        </row>
        <row r="11">
          <cell r="B11">
            <v>7</v>
          </cell>
          <cell r="C11" t="str">
            <v>15706-1600</v>
          </cell>
          <cell r="D11" t="str">
            <v>Soil Erosion Control, Stabilized Construction Exit</v>
          </cell>
          <cell r="E11" t="str">
            <v>Each</v>
          </cell>
          <cell r="M11">
            <v>5</v>
          </cell>
        </row>
        <row r="12">
          <cell r="B12">
            <v>8</v>
          </cell>
          <cell r="C12" t="str">
            <v>20101-0000</v>
          </cell>
          <cell r="D12" t="str">
            <v>Clearing And Grubbing</v>
          </cell>
          <cell r="E12" t="str">
            <v>ha</v>
          </cell>
          <cell r="M12">
            <v>35</v>
          </cell>
        </row>
        <row r="13">
          <cell r="B13">
            <v>9</v>
          </cell>
          <cell r="C13" t="str">
            <v>20301-1100</v>
          </cell>
          <cell r="D13" t="str">
            <v>Removal Of Gate</v>
          </cell>
          <cell r="E13" t="str">
            <v>Each</v>
          </cell>
          <cell r="M13">
            <v>2</v>
          </cell>
        </row>
        <row r="14">
          <cell r="B14">
            <v>10</v>
          </cell>
          <cell r="C14" t="str">
            <v>20301-2400</v>
          </cell>
          <cell r="D14" t="str">
            <v>Removal Of Signs</v>
          </cell>
          <cell r="E14" t="str">
            <v>Each</v>
          </cell>
          <cell r="M14">
            <v>80</v>
          </cell>
        </row>
        <row r="15">
          <cell r="B15">
            <v>11</v>
          </cell>
          <cell r="C15" t="str">
            <v>20302-0700</v>
          </cell>
          <cell r="D15" t="str">
            <v>Removal Of Fence</v>
          </cell>
          <cell r="E15" t="str">
            <v>m</v>
          </cell>
          <cell r="M15">
            <v>3500</v>
          </cell>
        </row>
        <row r="16">
          <cell r="B16">
            <v>12</v>
          </cell>
          <cell r="C16" t="str">
            <v>20302-2600</v>
          </cell>
          <cell r="D16" t="str">
            <v>Removal Of Pavement Markings</v>
          </cell>
          <cell r="E16" t="str">
            <v>m</v>
          </cell>
          <cell r="M16">
            <v>50</v>
          </cell>
        </row>
        <row r="17">
          <cell r="B17">
            <v>13</v>
          </cell>
          <cell r="C17" t="str">
            <v>20304-1000</v>
          </cell>
          <cell r="D17" t="str">
            <v>Removal Of Structures And Obstructions</v>
          </cell>
          <cell r="E17" t="str">
            <v>LPSM</v>
          </cell>
          <cell r="M17">
            <v>1</v>
          </cell>
        </row>
        <row r="18">
          <cell r="B18">
            <v>14</v>
          </cell>
          <cell r="C18" t="str">
            <v>20401-0000</v>
          </cell>
          <cell r="D18" t="str">
            <v>Roadway Excavation</v>
          </cell>
          <cell r="E18" t="str">
            <v>m3</v>
          </cell>
          <cell r="M18">
            <v>130000</v>
          </cell>
        </row>
        <row r="19">
          <cell r="B19">
            <v>15</v>
          </cell>
          <cell r="C19" t="str">
            <v>20403-0000</v>
          </cell>
          <cell r="D19" t="str">
            <v>Unclassified Borrow</v>
          </cell>
          <cell r="E19" t="str">
            <v>m3</v>
          </cell>
          <cell r="M19">
            <v>91000</v>
          </cell>
        </row>
        <row r="20">
          <cell r="B20">
            <v>16</v>
          </cell>
          <cell r="C20" t="str">
            <v>20425-3000</v>
          </cell>
          <cell r="D20" t="str">
            <v>Crown Ditch</v>
          </cell>
          <cell r="E20" t="str">
            <v>m</v>
          </cell>
          <cell r="M20">
            <v>260</v>
          </cell>
        </row>
        <row r="21">
          <cell r="B21">
            <v>17</v>
          </cell>
          <cell r="C21" t="str">
            <v>20426-1000</v>
          </cell>
          <cell r="D21" t="str">
            <v>Ditch, Excavation</v>
          </cell>
          <cell r="E21" t="str">
            <v>m3</v>
          </cell>
          <cell r="M21">
            <v>155</v>
          </cell>
        </row>
        <row r="22">
          <cell r="B22">
            <v>18</v>
          </cell>
          <cell r="C22" t="str">
            <v>20443-0000</v>
          </cell>
          <cell r="D22" t="str">
            <v>Berms</v>
          </cell>
          <cell r="E22" t="str">
            <v>m</v>
          </cell>
          <cell r="M22">
            <v>520</v>
          </cell>
        </row>
        <row r="23">
          <cell r="B23">
            <v>19</v>
          </cell>
          <cell r="C23" t="str">
            <v>21101-2000</v>
          </cell>
          <cell r="D23" t="str">
            <v>Roadway Obliteration, Method 2</v>
          </cell>
          <cell r="E23" t="str">
            <v>m2</v>
          </cell>
          <cell r="M23">
            <v>370</v>
          </cell>
        </row>
        <row r="24">
          <cell r="B24">
            <v>20</v>
          </cell>
          <cell r="C24" t="str">
            <v>25101-2100</v>
          </cell>
          <cell r="D24" t="str">
            <v>Placed Riprap, Method B, Class 1</v>
          </cell>
          <cell r="E24" t="str">
            <v>m3</v>
          </cell>
          <cell r="M24">
            <v>3500</v>
          </cell>
        </row>
        <row r="25">
          <cell r="B25">
            <v>21</v>
          </cell>
          <cell r="C25" t="str">
            <v>25101-2200</v>
          </cell>
          <cell r="D25" t="str">
            <v>Placed Riprap, Method B, Class 2</v>
          </cell>
          <cell r="E25" t="str">
            <v>m3</v>
          </cell>
          <cell r="M25">
            <v>2150</v>
          </cell>
        </row>
        <row r="26">
          <cell r="B26">
            <v>22</v>
          </cell>
          <cell r="C26" t="str">
            <v>25101-2300</v>
          </cell>
          <cell r="D26" t="str">
            <v>Placed Riprap, Method B, Class 3</v>
          </cell>
          <cell r="E26" t="str">
            <v>m3</v>
          </cell>
          <cell r="M26">
            <v>210</v>
          </cell>
        </row>
        <row r="27">
          <cell r="B27">
            <v>23</v>
          </cell>
          <cell r="C27" t="str">
            <v>25112-2000</v>
          </cell>
          <cell r="D27" t="str">
            <v>Wire-Enclosed Riprap</v>
          </cell>
          <cell r="E27" t="str">
            <v>m3</v>
          </cell>
          <cell r="M27">
            <v>1150</v>
          </cell>
        </row>
        <row r="28">
          <cell r="B28">
            <v>24</v>
          </cell>
          <cell r="C28" t="str">
            <v>30101-2000</v>
          </cell>
          <cell r="D28" t="str">
            <v>Aggregate Base Grading D</v>
          </cell>
          <cell r="E28" t="str">
            <v>metric ton</v>
          </cell>
          <cell r="M28">
            <v>68000</v>
          </cell>
        </row>
        <row r="29">
          <cell r="B29">
            <v>25</v>
          </cell>
          <cell r="C29" t="str">
            <v>31103-1000</v>
          </cell>
          <cell r="D29" t="str">
            <v>Stabilized Aggregate Surface Course, Imported Aggregate</v>
          </cell>
          <cell r="E29" t="str">
            <v>metric ton</v>
          </cell>
          <cell r="M29">
            <v>12000</v>
          </cell>
        </row>
        <row r="30">
          <cell r="B30">
            <v>26</v>
          </cell>
          <cell r="C30" t="str">
            <v>40301-0100</v>
          </cell>
          <cell r="D30" t="str">
            <v>Asphalt Concrete Pavement, Type 1</v>
          </cell>
          <cell r="E30" t="str">
            <v>t</v>
          </cell>
          <cell r="M30">
            <v>36500</v>
          </cell>
        </row>
        <row r="31">
          <cell r="B31">
            <v>27</v>
          </cell>
          <cell r="C31" t="str">
            <v>40504-0000</v>
          </cell>
          <cell r="D31" t="str">
            <v>Asphalt Binder</v>
          </cell>
          <cell r="E31" t="str">
            <v>metric ton</v>
          </cell>
          <cell r="M31">
            <v>2200</v>
          </cell>
        </row>
        <row r="32">
          <cell r="B32">
            <v>28</v>
          </cell>
          <cell r="C32" t="str">
            <v>41101-0000</v>
          </cell>
          <cell r="D32" t="str">
            <v>Prime Coat</v>
          </cell>
          <cell r="E32" t="str">
            <v>metric ton</v>
          </cell>
          <cell r="M32">
            <v>170</v>
          </cell>
        </row>
        <row r="33">
          <cell r="B33">
            <v>29</v>
          </cell>
          <cell r="C33" t="str">
            <v>41201-0000</v>
          </cell>
          <cell r="D33" t="str">
            <v>Tack Coat</v>
          </cell>
          <cell r="E33" t="str">
            <v>t</v>
          </cell>
          <cell r="M33">
            <v>35</v>
          </cell>
        </row>
        <row r="34">
          <cell r="B34">
            <v>30</v>
          </cell>
          <cell r="C34" t="str">
            <v>55401-1000</v>
          </cell>
          <cell r="D34" t="str">
            <v>Reinforcing Steel</v>
          </cell>
          <cell r="E34" t="str">
            <v>kg</v>
          </cell>
          <cell r="M34">
            <v>1600</v>
          </cell>
        </row>
        <row r="35">
          <cell r="B35">
            <v>31</v>
          </cell>
          <cell r="C35" t="str">
            <v>60101-0000</v>
          </cell>
          <cell r="D35" t="str">
            <v>Concrete</v>
          </cell>
          <cell r="E35" t="str">
            <v>m3</v>
          </cell>
          <cell r="M35">
            <v>60</v>
          </cell>
        </row>
        <row r="36">
          <cell r="B36">
            <v>32</v>
          </cell>
          <cell r="C36" t="str">
            <v>60201-2000</v>
          </cell>
          <cell r="D36" t="str">
            <v>2400mm pipe culvert</v>
          </cell>
          <cell r="E36" t="str">
            <v>m</v>
          </cell>
          <cell r="M36">
            <v>68</v>
          </cell>
        </row>
        <row r="37">
          <cell r="B37">
            <v>33</v>
          </cell>
          <cell r="C37" t="str">
            <v>60202-0600</v>
          </cell>
          <cell r="D37" t="str">
            <v>900mm equivalent diameter arch or elliptical pipe culvert</v>
          </cell>
          <cell r="E37" t="str">
            <v>m</v>
          </cell>
          <cell r="M37">
            <v>776</v>
          </cell>
        </row>
        <row r="38">
          <cell r="B38">
            <v>34</v>
          </cell>
          <cell r="C38" t="str">
            <v>60202-0700</v>
          </cell>
          <cell r="D38" t="str">
            <v>1050mm equivalent diameter arch or elliptical pipe culvert</v>
          </cell>
          <cell r="E38" t="str">
            <v>m</v>
          </cell>
          <cell r="M38">
            <v>618</v>
          </cell>
        </row>
        <row r="39">
          <cell r="B39">
            <v>35</v>
          </cell>
          <cell r="C39" t="str">
            <v>60202-0800</v>
          </cell>
          <cell r="D39" t="str">
            <v>1200mm equivalent diameter arch or elliptical pipe culvert</v>
          </cell>
          <cell r="E39" t="str">
            <v>m</v>
          </cell>
          <cell r="M39">
            <v>57</v>
          </cell>
        </row>
        <row r="40">
          <cell r="B40">
            <v>36</v>
          </cell>
          <cell r="C40" t="str">
            <v>60202-0900</v>
          </cell>
          <cell r="D40" t="str">
            <v>1350mm equivalent diameter arch or elliptical pipe culvert</v>
          </cell>
          <cell r="E40" t="str">
            <v>m</v>
          </cell>
          <cell r="M40">
            <v>461</v>
          </cell>
        </row>
        <row r="41">
          <cell r="B41">
            <v>37</v>
          </cell>
          <cell r="C41" t="str">
            <v>60202-1000</v>
          </cell>
          <cell r="D41" t="str">
            <v>1500mm equivalent diameter arch or elliptical pipe culvert</v>
          </cell>
          <cell r="E41" t="str">
            <v>m</v>
          </cell>
          <cell r="M41">
            <v>178</v>
          </cell>
        </row>
        <row r="42">
          <cell r="B42">
            <v>38</v>
          </cell>
          <cell r="C42" t="str">
            <v>60211-1000</v>
          </cell>
          <cell r="D42" t="str">
            <v>End section for 900mm equivalent diameter arch or elliptical pipe culvert</v>
          </cell>
          <cell r="E42" t="str">
            <v>Each</v>
          </cell>
          <cell r="M42">
            <v>39</v>
          </cell>
        </row>
        <row r="43">
          <cell r="B43">
            <v>39</v>
          </cell>
          <cell r="C43" t="str">
            <v>60211-1100</v>
          </cell>
          <cell r="D43" t="str">
            <v>End section for 1050mm equivalent diameter arch or elliptical pipe culvert</v>
          </cell>
          <cell r="E43" t="str">
            <v>Each</v>
          </cell>
          <cell r="M43">
            <v>20</v>
          </cell>
        </row>
        <row r="44">
          <cell r="B44">
            <v>40</v>
          </cell>
          <cell r="C44" t="str">
            <v>60211-1200</v>
          </cell>
          <cell r="D44" t="str">
            <v>End section for 1200mm equivalent diameter arch or elliptical pipe culvert</v>
          </cell>
          <cell r="E44" t="str">
            <v>Each</v>
          </cell>
          <cell r="M44">
            <v>2</v>
          </cell>
        </row>
        <row r="45">
          <cell r="B45">
            <v>41</v>
          </cell>
          <cell r="C45" t="str">
            <v>60211-1300</v>
          </cell>
          <cell r="D45" t="str">
            <v>End section for 1350mm equivalent diameter arch or elliptical pipe culvert</v>
          </cell>
          <cell r="E45" t="str">
            <v>Each</v>
          </cell>
          <cell r="M45">
            <v>16</v>
          </cell>
        </row>
        <row r="46">
          <cell r="B46">
            <v>42</v>
          </cell>
          <cell r="C46" t="str">
            <v>60211-1400</v>
          </cell>
          <cell r="D46" t="str">
            <v>End section for 1500mm equivalent diameter arch or elliptical pipe culvert</v>
          </cell>
          <cell r="M46">
            <v>6</v>
          </cell>
        </row>
        <row r="47">
          <cell r="B47">
            <v>43</v>
          </cell>
          <cell r="C47" t="str">
            <v>60701-1000</v>
          </cell>
          <cell r="D47" t="str">
            <v>Removing, Cleaning, And Stockpiling Culvert</v>
          </cell>
          <cell r="E47" t="str">
            <v>m</v>
          </cell>
          <cell r="M47">
            <v>700</v>
          </cell>
        </row>
        <row r="48">
          <cell r="B48">
            <v>44</v>
          </cell>
          <cell r="C48" t="str">
            <v>61901-1000</v>
          </cell>
          <cell r="D48" t="str">
            <v>Fence, Barbed Wire, 5 Strand</v>
          </cell>
          <cell r="E48" t="str">
            <v>m</v>
          </cell>
          <cell r="M48">
            <v>3783</v>
          </cell>
        </row>
        <row r="49">
          <cell r="B49">
            <v>45</v>
          </cell>
          <cell r="C49" t="str">
            <v>61902-2750</v>
          </cell>
          <cell r="D49" t="str">
            <v>Gate, Chain Link, Pedestrian</v>
          </cell>
          <cell r="E49" t="str">
            <v>Each</v>
          </cell>
          <cell r="M49">
            <v>1</v>
          </cell>
        </row>
        <row r="50">
          <cell r="B50">
            <v>46</v>
          </cell>
          <cell r="C50" t="str">
            <v>61903-0310</v>
          </cell>
          <cell r="D50" t="str">
            <v>Cattle Guard, 2-Unit, With Gate</v>
          </cell>
          <cell r="E50" t="str">
            <v>Each</v>
          </cell>
          <cell r="M50">
            <v>2</v>
          </cell>
        </row>
        <row r="51">
          <cell r="B51">
            <v>47</v>
          </cell>
          <cell r="C51" t="str">
            <v>61920-3000</v>
          </cell>
          <cell r="D51" t="str">
            <v>Remove and reset cattle guard</v>
          </cell>
          <cell r="E51" t="str">
            <v>Each</v>
          </cell>
          <cell r="M51">
            <v>8</v>
          </cell>
        </row>
        <row r="52">
          <cell r="B52">
            <v>48</v>
          </cell>
          <cell r="C52" t="str">
            <v>62510-1000</v>
          </cell>
          <cell r="D52" t="str">
            <v>Seeding, Dry Method</v>
          </cell>
          <cell r="E52" t="str">
            <v>ha</v>
          </cell>
          <cell r="M52">
            <v>33</v>
          </cell>
        </row>
        <row r="53">
          <cell r="B53">
            <v>49</v>
          </cell>
          <cell r="C53" t="str">
            <v>62901-1100</v>
          </cell>
          <cell r="D53" t="str">
            <v>Rolled Erosion Control Product, Type 4</v>
          </cell>
          <cell r="E53" t="str">
            <v>m2</v>
          </cell>
          <cell r="M53">
            <v>80</v>
          </cell>
        </row>
        <row r="54">
          <cell r="B54">
            <v>50</v>
          </cell>
          <cell r="C54" t="str">
            <v>62901-1200</v>
          </cell>
          <cell r="D54" t="str">
            <v>Rolled Erosion Control Product, Type 5.A</v>
          </cell>
          <cell r="E54" t="str">
            <v>m2</v>
          </cell>
          <cell r="M54">
            <v>16240</v>
          </cell>
        </row>
        <row r="55">
          <cell r="B55">
            <v>51</v>
          </cell>
          <cell r="C55" t="str">
            <v>63301-0000</v>
          </cell>
          <cell r="D55" t="str">
            <v>Sign System</v>
          </cell>
          <cell r="E55" t="str">
            <v>Each</v>
          </cell>
          <cell r="M55">
            <v>70</v>
          </cell>
        </row>
        <row r="56">
          <cell r="B56">
            <v>52</v>
          </cell>
          <cell r="C56" t="str">
            <v>63308-2000</v>
          </cell>
          <cell r="D56" t="str">
            <v>Object Marker, Type 2</v>
          </cell>
          <cell r="E56" t="str">
            <v>Each</v>
          </cell>
          <cell r="M56">
            <v>160</v>
          </cell>
        </row>
        <row r="57">
          <cell r="B57">
            <v>53</v>
          </cell>
          <cell r="C57" t="str">
            <v>63308-3000</v>
          </cell>
          <cell r="D57" t="str">
            <v>Object Marker, Type 3</v>
          </cell>
          <cell r="E57" t="str">
            <v>Each</v>
          </cell>
          <cell r="M57">
            <v>70</v>
          </cell>
        </row>
        <row r="58">
          <cell r="B58">
            <v>54</v>
          </cell>
          <cell r="C58" t="str">
            <v>63309-0100</v>
          </cell>
          <cell r="D58" t="str">
            <v>Delineator, Type 1</v>
          </cell>
          <cell r="E58" t="str">
            <v>Each</v>
          </cell>
          <cell r="M58">
            <v>130</v>
          </cell>
        </row>
        <row r="59">
          <cell r="B59">
            <v>55</v>
          </cell>
          <cell r="C59" t="str">
            <v>63315-0000</v>
          </cell>
          <cell r="D59" t="str">
            <v>Rumble Strip</v>
          </cell>
          <cell r="E59" t="str">
            <v>m2</v>
          </cell>
          <cell r="M59">
            <v>36429</v>
          </cell>
        </row>
        <row r="60">
          <cell r="B60">
            <v>56</v>
          </cell>
          <cell r="C60" t="str">
            <v>63318-1020</v>
          </cell>
          <cell r="D60" t="str">
            <v>Milepost Marker 51 mm x 51 mm Square Steel Tube</v>
          </cell>
          <cell r="E60" t="str">
            <v>Each</v>
          </cell>
          <cell r="M60">
            <v>14</v>
          </cell>
        </row>
        <row r="61">
          <cell r="B61">
            <v>57</v>
          </cell>
          <cell r="C61" t="str">
            <v>63401-0300</v>
          </cell>
          <cell r="D61" t="str">
            <v>Pavement Markings, Type B, Solid</v>
          </cell>
          <cell r="E61" t="str">
            <v>m</v>
          </cell>
          <cell r="M61">
            <v>32700</v>
          </cell>
        </row>
        <row r="62">
          <cell r="B62">
            <v>58</v>
          </cell>
          <cell r="C62" t="str">
            <v>63401-0400</v>
          </cell>
          <cell r="D62" t="str">
            <v>Pavement Markings, Type B, Broken</v>
          </cell>
          <cell r="E62" t="str">
            <v>m</v>
          </cell>
          <cell r="M62">
            <v>8500</v>
          </cell>
        </row>
        <row r="63">
          <cell r="B63">
            <v>59</v>
          </cell>
          <cell r="C63" t="str">
            <v>63401-0900</v>
          </cell>
          <cell r="D63" t="str">
            <v>Pavement Markings, Type E, Solid</v>
          </cell>
          <cell r="E63" t="str">
            <v>m</v>
          </cell>
          <cell r="M63">
            <v>32700</v>
          </cell>
        </row>
        <row r="64">
          <cell r="B64">
            <v>60</v>
          </cell>
          <cell r="C64" t="str">
            <v>63401-1000</v>
          </cell>
          <cell r="D64" t="str">
            <v>Pavement Markings, Type E, Broken</v>
          </cell>
          <cell r="E64" t="str">
            <v>m</v>
          </cell>
          <cell r="M64">
            <v>8500</v>
          </cell>
        </row>
        <row r="65">
          <cell r="B65">
            <v>61</v>
          </cell>
          <cell r="C65" t="str">
            <v>63405-3700</v>
          </cell>
          <cell r="D65" t="str">
            <v>Pavement Markings, Type J, Turn Arrow</v>
          </cell>
          <cell r="E65" t="str">
            <v>Each</v>
          </cell>
          <cell r="M65">
            <v>2</v>
          </cell>
        </row>
        <row r="66">
          <cell r="B66">
            <v>62</v>
          </cell>
          <cell r="C66" t="str">
            <v>63405-3850</v>
          </cell>
          <cell r="D66" t="str">
            <v>Pavement Markings, Type J, "Only" Word Message</v>
          </cell>
          <cell r="E66" t="str">
            <v>Each</v>
          </cell>
          <cell r="M66">
            <v>1</v>
          </cell>
        </row>
        <row r="67">
          <cell r="B67">
            <v>63</v>
          </cell>
          <cell r="C67" t="str">
            <v>63501-0000</v>
          </cell>
          <cell r="D67" t="str">
            <v>Temporary Traffic Control</v>
          </cell>
          <cell r="E67" t="str">
            <v>LPSM</v>
          </cell>
          <cell r="M67">
            <v>1</v>
          </cell>
        </row>
        <row r="68">
          <cell r="B68">
            <v>64</v>
          </cell>
          <cell r="C68" t="str">
            <v>63502-3000</v>
          </cell>
          <cell r="D68" t="str">
            <v>Temporary Traffic Control, Raised Pavement Marker</v>
          </cell>
          <cell r="E68" t="str">
            <v>Each</v>
          </cell>
          <cell r="M68">
            <v>12000</v>
          </cell>
        </row>
        <row r="69">
          <cell r="B69">
            <v>65</v>
          </cell>
          <cell r="C69" t="str">
            <v>63509-1000</v>
          </cell>
          <cell r="D69" t="str">
            <v>Temporary Traffic Control, Flagger</v>
          </cell>
          <cell r="E69" t="str">
            <v>Fxhr</v>
          </cell>
          <cell r="M69">
            <v>10000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B6BC3-D881-4EFB-94DC-9B97573444EA}">
  <sheetPr>
    <tabColor rgb="FFFFFF00"/>
    <pageSetUpPr fitToPage="1"/>
  </sheetPr>
  <dimension ref="A1:I84"/>
  <sheetViews>
    <sheetView showGridLines="0" tabSelected="1" topLeftCell="A61" workbookViewId="0">
      <selection activeCell="G73" sqref="G73"/>
    </sheetView>
  </sheetViews>
  <sheetFormatPr defaultRowHeight="14.5" x14ac:dyDescent="0.35"/>
  <cols>
    <col min="1" max="1" width="7.81640625" customWidth="1"/>
    <col min="2" max="2" width="12.81640625" customWidth="1"/>
    <col min="3" max="3" width="66.54296875" customWidth="1"/>
    <col min="4" max="4" width="11.453125" customWidth="1"/>
    <col min="5" max="5" width="10" customWidth="1"/>
    <col min="6" max="6" width="17.7265625" customWidth="1"/>
    <col min="7" max="7" width="18.453125" customWidth="1"/>
    <col min="9" max="9" width="14.6328125" bestFit="1" customWidth="1"/>
  </cols>
  <sheetData>
    <row r="1" spans="1:9" ht="35.25" customHeight="1" x14ac:dyDescent="0.35">
      <c r="A1" s="41" t="s">
        <v>0</v>
      </c>
      <c r="B1" s="41"/>
      <c r="C1" s="41"/>
      <c r="D1" s="41"/>
      <c r="E1" s="41"/>
      <c r="F1" s="41"/>
      <c r="G1" s="41"/>
    </row>
    <row r="2" spans="1:9" ht="36.75" customHeight="1" x14ac:dyDescent="0.35">
      <c r="A2" s="41" t="s">
        <v>1</v>
      </c>
      <c r="B2" s="41"/>
      <c r="C2" s="41"/>
      <c r="D2" s="41"/>
      <c r="E2" s="41"/>
      <c r="F2" s="41"/>
      <c r="G2" s="41"/>
    </row>
    <row r="3" spans="1:9" ht="38.25" customHeight="1" x14ac:dyDescent="0.35">
      <c r="G3" s="1"/>
    </row>
    <row r="4" spans="1:9" x14ac:dyDescent="0.35">
      <c r="A4" s="2"/>
      <c r="B4" s="3" t="s">
        <v>2</v>
      </c>
      <c r="C4" s="4" t="s">
        <v>3</v>
      </c>
      <c r="D4" s="4"/>
      <c r="E4" s="3" t="s">
        <v>4</v>
      </c>
      <c r="F4" s="5">
        <v>46184</v>
      </c>
      <c r="G4" s="2"/>
    </row>
    <row r="5" spans="1:9" x14ac:dyDescent="0.35">
      <c r="A5" s="2"/>
      <c r="B5" s="3" t="s">
        <v>5</v>
      </c>
      <c r="C5" s="6" t="s">
        <v>6</v>
      </c>
      <c r="D5" s="6"/>
      <c r="E5" s="2"/>
      <c r="F5" s="7"/>
      <c r="G5" s="2"/>
    </row>
    <row r="6" spans="1:9" ht="15" thickBot="1" x14ac:dyDescent="0.4"/>
    <row r="7" spans="1:9" ht="40" customHeight="1" thickBot="1" x14ac:dyDescent="0.4">
      <c r="A7" s="8" t="s">
        <v>7</v>
      </c>
      <c r="B7" s="9" t="s">
        <v>8</v>
      </c>
      <c r="C7" s="9" t="s">
        <v>9</v>
      </c>
      <c r="D7" s="9" t="s">
        <v>10</v>
      </c>
      <c r="E7" s="9" t="s">
        <v>11</v>
      </c>
      <c r="F7" s="9" t="s">
        <v>12</v>
      </c>
      <c r="G7" s="10" t="s">
        <v>13</v>
      </c>
    </row>
    <row r="8" spans="1:9" ht="30" customHeight="1" x14ac:dyDescent="0.35">
      <c r="A8" s="11">
        <f>+[1]SummaryQ!B5</f>
        <v>1</v>
      </c>
      <c r="B8" s="12" t="str">
        <f>+[1]SummaryQ!C5</f>
        <v>10901-0000</v>
      </c>
      <c r="C8" s="13" t="str">
        <f>+[1]SummaryQ!D5</f>
        <v>Extra &amp; Miscellaneous Work - authorized under Suppl.Spec. 109.02(s) of Exhibit F</v>
      </c>
      <c r="D8" s="14">
        <f>[1]SummaryQ!M5</f>
        <v>1</v>
      </c>
      <c r="E8" s="12" t="str">
        <f>+[1]SummaryQ!E5</f>
        <v>LPSM</v>
      </c>
      <c r="F8" s="15">
        <v>600000</v>
      </c>
      <c r="G8" s="16">
        <f>+F8*D8</f>
        <v>600000</v>
      </c>
    </row>
    <row r="9" spans="1:9" ht="24" customHeight="1" x14ac:dyDescent="0.35">
      <c r="A9" s="11">
        <f>+[1]SummaryQ!B6</f>
        <v>2</v>
      </c>
      <c r="B9" s="12" t="str">
        <f>+[1]SummaryQ!C6</f>
        <v>15101-0000</v>
      </c>
      <c r="C9" s="13" t="str">
        <f>+[1]SummaryQ!D6</f>
        <v>Mobilization</v>
      </c>
      <c r="D9" s="14">
        <f>[1]SummaryQ!M6</f>
        <v>1</v>
      </c>
      <c r="E9" s="12" t="str">
        <f>+[1]SummaryQ!E6</f>
        <v>LPSM</v>
      </c>
      <c r="F9" s="15"/>
      <c r="G9" s="16">
        <f t="shared" ref="G9:G72" si="0">+F9*D9</f>
        <v>0</v>
      </c>
      <c r="I9" s="17"/>
    </row>
    <row r="10" spans="1:9" ht="24" customHeight="1" x14ac:dyDescent="0.35">
      <c r="A10" s="11">
        <f>+[1]SummaryQ!B7</f>
        <v>3</v>
      </c>
      <c r="B10" s="12" t="str">
        <f>+[1]SummaryQ!C7</f>
        <v>15201-0000</v>
      </c>
      <c r="C10" s="13" t="str">
        <f>+[1]SummaryQ!D7</f>
        <v>Construction Survey And Staking</v>
      </c>
      <c r="D10" s="14">
        <f>[1]SummaryQ!M7</f>
        <v>1</v>
      </c>
      <c r="E10" s="12" t="str">
        <f>+[1]SummaryQ!E7</f>
        <v>LPSM</v>
      </c>
      <c r="F10" s="15"/>
      <c r="G10" s="16">
        <f t="shared" si="0"/>
        <v>0</v>
      </c>
    </row>
    <row r="11" spans="1:9" ht="24" customHeight="1" x14ac:dyDescent="0.35">
      <c r="A11" s="11">
        <f>+[1]SummaryQ!B8</f>
        <v>4</v>
      </c>
      <c r="B11" s="12" t="str">
        <f>+[1]SummaryQ!C8</f>
        <v>15301-0000</v>
      </c>
      <c r="C11" s="13" t="str">
        <f>+[1]SummaryQ!D8</f>
        <v>Contractor Quality Control</v>
      </c>
      <c r="D11" s="14">
        <f>[1]SummaryQ!M8</f>
        <v>1</v>
      </c>
      <c r="E11" s="12" t="str">
        <f>+[1]SummaryQ!E8</f>
        <v>LPSM</v>
      </c>
      <c r="F11" s="15"/>
      <c r="G11" s="16">
        <f t="shared" si="0"/>
        <v>0</v>
      </c>
    </row>
    <row r="12" spans="1:9" ht="24" customHeight="1" x14ac:dyDescent="0.35">
      <c r="A12" s="11">
        <f>+[1]SummaryQ!B9</f>
        <v>5</v>
      </c>
      <c r="B12" s="12" t="str">
        <f>+[1]SummaryQ!C9</f>
        <v>15701-0000</v>
      </c>
      <c r="C12" s="13" t="str">
        <f>+[1]SummaryQ!D9</f>
        <v>Soil Erosion Control</v>
      </c>
      <c r="D12" s="14">
        <f>[1]SummaryQ!M9</f>
        <v>1</v>
      </c>
      <c r="E12" s="12" t="str">
        <f>+[1]SummaryQ!E9</f>
        <v>LPSM</v>
      </c>
      <c r="F12" s="15"/>
      <c r="G12" s="16">
        <f t="shared" si="0"/>
        <v>0</v>
      </c>
    </row>
    <row r="13" spans="1:9" ht="24" customHeight="1" x14ac:dyDescent="0.35">
      <c r="A13" s="11">
        <f>+[1]SummaryQ!B10</f>
        <v>6</v>
      </c>
      <c r="B13" s="12" t="str">
        <f>+[1]SummaryQ!C10</f>
        <v>15703-2500</v>
      </c>
      <c r="C13" s="13" t="str">
        <f>+[1]SummaryQ!D10</f>
        <v>Soil Erosion Control, Mulching, Hydraulic Method</v>
      </c>
      <c r="D13" s="14">
        <f>[1]SummaryQ!M10</f>
        <v>35</v>
      </c>
      <c r="E13" s="12" t="str">
        <f>+[1]SummaryQ!E10</f>
        <v>ha</v>
      </c>
      <c r="F13" s="15"/>
      <c r="G13" s="16">
        <f t="shared" si="0"/>
        <v>0</v>
      </c>
      <c r="I13" s="17"/>
    </row>
    <row r="14" spans="1:9" ht="24" customHeight="1" x14ac:dyDescent="0.35">
      <c r="A14" s="11">
        <f>+[1]SummaryQ!B11</f>
        <v>7</v>
      </c>
      <c r="B14" s="12" t="str">
        <f>+[1]SummaryQ!C11</f>
        <v>15706-1600</v>
      </c>
      <c r="C14" s="13" t="str">
        <f>+[1]SummaryQ!D11</f>
        <v>Soil Erosion Control, Stabilized Construction Exit</v>
      </c>
      <c r="D14" s="14">
        <f>[1]SummaryQ!M11</f>
        <v>5</v>
      </c>
      <c r="E14" s="12" t="str">
        <f>+[1]SummaryQ!E11</f>
        <v>Each</v>
      </c>
      <c r="F14" s="15"/>
      <c r="G14" s="16">
        <f t="shared" si="0"/>
        <v>0</v>
      </c>
      <c r="I14" s="17"/>
    </row>
    <row r="15" spans="1:9" ht="24" customHeight="1" x14ac:dyDescent="0.35">
      <c r="A15" s="11">
        <f>+[1]SummaryQ!B12</f>
        <v>8</v>
      </c>
      <c r="B15" s="12" t="str">
        <f>+[1]SummaryQ!C12</f>
        <v>20101-0000</v>
      </c>
      <c r="C15" s="13" t="str">
        <f>+[1]SummaryQ!D12</f>
        <v>Clearing And Grubbing</v>
      </c>
      <c r="D15" s="14">
        <f>[1]SummaryQ!M12</f>
        <v>35</v>
      </c>
      <c r="E15" s="12" t="str">
        <f>+[1]SummaryQ!E12</f>
        <v>ha</v>
      </c>
      <c r="F15" s="15"/>
      <c r="G15" s="16">
        <f t="shared" si="0"/>
        <v>0</v>
      </c>
    </row>
    <row r="16" spans="1:9" ht="24" customHeight="1" x14ac:dyDescent="0.35">
      <c r="A16" s="11">
        <f>+[1]SummaryQ!B13</f>
        <v>9</v>
      </c>
      <c r="B16" s="12" t="str">
        <f>+[1]SummaryQ!C13</f>
        <v>20301-1100</v>
      </c>
      <c r="C16" s="13" t="str">
        <f>+[1]SummaryQ!D13</f>
        <v>Removal Of Gate</v>
      </c>
      <c r="D16" s="14">
        <f>[1]SummaryQ!M13</f>
        <v>2</v>
      </c>
      <c r="E16" s="12" t="str">
        <f>+[1]SummaryQ!E13</f>
        <v>Each</v>
      </c>
      <c r="F16" s="15"/>
      <c r="G16" s="16">
        <f t="shared" si="0"/>
        <v>0</v>
      </c>
    </row>
    <row r="17" spans="1:9" ht="24" customHeight="1" x14ac:dyDescent="0.35">
      <c r="A17" s="11">
        <f>+[1]SummaryQ!B14</f>
        <v>10</v>
      </c>
      <c r="B17" s="12" t="str">
        <f>+[1]SummaryQ!C14</f>
        <v>20301-2400</v>
      </c>
      <c r="C17" s="13" t="str">
        <f>+[1]SummaryQ!D14</f>
        <v>Removal Of Signs</v>
      </c>
      <c r="D17" s="14">
        <f>[1]SummaryQ!M14</f>
        <v>80</v>
      </c>
      <c r="E17" s="12" t="str">
        <f>+[1]SummaryQ!E14</f>
        <v>Each</v>
      </c>
      <c r="F17" s="15"/>
      <c r="G17" s="16">
        <f t="shared" si="0"/>
        <v>0</v>
      </c>
    </row>
    <row r="18" spans="1:9" ht="24" customHeight="1" x14ac:dyDescent="0.35">
      <c r="A18" s="11">
        <f>+[1]SummaryQ!B15</f>
        <v>11</v>
      </c>
      <c r="B18" s="12" t="str">
        <f>+[1]SummaryQ!C15</f>
        <v>20302-0700</v>
      </c>
      <c r="C18" s="13" t="str">
        <f>+[1]SummaryQ!D15</f>
        <v>Removal Of Fence</v>
      </c>
      <c r="D18" s="14">
        <f>[1]SummaryQ!M15</f>
        <v>3500</v>
      </c>
      <c r="E18" s="12" t="str">
        <f>+[1]SummaryQ!E15</f>
        <v>m</v>
      </c>
      <c r="F18" s="15"/>
      <c r="G18" s="16">
        <f t="shared" si="0"/>
        <v>0</v>
      </c>
    </row>
    <row r="19" spans="1:9" ht="24" customHeight="1" x14ac:dyDescent="0.35">
      <c r="A19" s="11">
        <f>+[1]SummaryQ!B16</f>
        <v>12</v>
      </c>
      <c r="B19" s="12" t="str">
        <f>+[1]SummaryQ!C16</f>
        <v>20302-2600</v>
      </c>
      <c r="C19" s="13" t="str">
        <f>+[1]SummaryQ!D16</f>
        <v>Removal Of Pavement Markings</v>
      </c>
      <c r="D19" s="14">
        <f>[1]SummaryQ!M16</f>
        <v>50</v>
      </c>
      <c r="E19" s="12" t="str">
        <f>+[1]SummaryQ!E16</f>
        <v>m</v>
      </c>
      <c r="F19" s="15"/>
      <c r="G19" s="16">
        <f t="shared" si="0"/>
        <v>0</v>
      </c>
    </row>
    <row r="20" spans="1:9" ht="24" customHeight="1" x14ac:dyDescent="0.35">
      <c r="A20" s="11">
        <f>+[1]SummaryQ!B17</f>
        <v>13</v>
      </c>
      <c r="B20" s="12" t="str">
        <f>+[1]SummaryQ!C17</f>
        <v>20304-1000</v>
      </c>
      <c r="C20" s="13" t="str">
        <f>+[1]SummaryQ!D17</f>
        <v>Removal Of Structures And Obstructions</v>
      </c>
      <c r="D20" s="14">
        <f>[1]SummaryQ!M17</f>
        <v>1</v>
      </c>
      <c r="E20" s="12" t="str">
        <f>+[1]SummaryQ!E17</f>
        <v>LPSM</v>
      </c>
      <c r="F20" s="15"/>
      <c r="G20" s="16">
        <f t="shared" si="0"/>
        <v>0</v>
      </c>
      <c r="I20" s="17"/>
    </row>
    <row r="21" spans="1:9" ht="24" customHeight="1" x14ac:dyDescent="0.35">
      <c r="A21" s="11">
        <f>+[1]SummaryQ!B18</f>
        <v>14</v>
      </c>
      <c r="B21" s="12" t="str">
        <f>+[1]SummaryQ!C18</f>
        <v>20401-0000</v>
      </c>
      <c r="C21" s="13" t="str">
        <f>+[1]SummaryQ!D18</f>
        <v>Roadway Excavation</v>
      </c>
      <c r="D21" s="14">
        <f>[1]SummaryQ!M18</f>
        <v>130000</v>
      </c>
      <c r="E21" s="12" t="str">
        <f>+[1]SummaryQ!E18</f>
        <v>m3</v>
      </c>
      <c r="F21" s="15"/>
      <c r="G21" s="16">
        <f t="shared" si="0"/>
        <v>0</v>
      </c>
    </row>
    <row r="22" spans="1:9" ht="24" customHeight="1" x14ac:dyDescent="0.35">
      <c r="A22" s="11">
        <f>+[1]SummaryQ!B19</f>
        <v>15</v>
      </c>
      <c r="B22" s="12" t="str">
        <f>+[1]SummaryQ!C19</f>
        <v>20403-0000</v>
      </c>
      <c r="C22" s="13" t="str">
        <f>+[1]SummaryQ!D19</f>
        <v>Unclassified Borrow</v>
      </c>
      <c r="D22" s="14">
        <f>[1]SummaryQ!M19</f>
        <v>91000</v>
      </c>
      <c r="E22" s="12" t="str">
        <f>+[1]SummaryQ!E19</f>
        <v>m3</v>
      </c>
      <c r="F22" s="15"/>
      <c r="G22" s="16">
        <f t="shared" si="0"/>
        <v>0</v>
      </c>
    </row>
    <row r="23" spans="1:9" ht="24" customHeight="1" x14ac:dyDescent="0.35">
      <c r="A23" s="11">
        <f>+[1]SummaryQ!B20</f>
        <v>16</v>
      </c>
      <c r="B23" s="12" t="str">
        <f>+[1]SummaryQ!C20</f>
        <v>20425-3000</v>
      </c>
      <c r="C23" s="13" t="str">
        <f>+[1]SummaryQ!D20</f>
        <v>Crown Ditch</v>
      </c>
      <c r="D23" s="14">
        <f>[1]SummaryQ!M20</f>
        <v>260</v>
      </c>
      <c r="E23" s="12" t="str">
        <f>+[1]SummaryQ!E20</f>
        <v>m</v>
      </c>
      <c r="F23" s="15"/>
      <c r="G23" s="16">
        <f t="shared" si="0"/>
        <v>0</v>
      </c>
    </row>
    <row r="24" spans="1:9" ht="24" customHeight="1" x14ac:dyDescent="0.35">
      <c r="A24" s="11">
        <f>+[1]SummaryQ!B21</f>
        <v>17</v>
      </c>
      <c r="B24" s="12" t="str">
        <f>+[1]SummaryQ!C21</f>
        <v>20426-1000</v>
      </c>
      <c r="C24" s="13" t="str">
        <f>+[1]SummaryQ!D21</f>
        <v>Ditch, Excavation</v>
      </c>
      <c r="D24" s="14">
        <f>[1]SummaryQ!M21</f>
        <v>155</v>
      </c>
      <c r="E24" s="12" t="str">
        <f>+[1]SummaryQ!E21</f>
        <v>m3</v>
      </c>
      <c r="F24" s="15"/>
      <c r="G24" s="16">
        <f t="shared" si="0"/>
        <v>0</v>
      </c>
    </row>
    <row r="25" spans="1:9" ht="24" customHeight="1" x14ac:dyDescent="0.35">
      <c r="A25" s="11">
        <f>+[1]SummaryQ!B22</f>
        <v>18</v>
      </c>
      <c r="B25" s="12" t="str">
        <f>+[1]SummaryQ!C22</f>
        <v>20443-0000</v>
      </c>
      <c r="C25" s="13" t="str">
        <f>+[1]SummaryQ!D22</f>
        <v>Berms</v>
      </c>
      <c r="D25" s="14">
        <f>[1]SummaryQ!M22</f>
        <v>520</v>
      </c>
      <c r="E25" s="12" t="str">
        <f>+[1]SummaryQ!E22</f>
        <v>m</v>
      </c>
      <c r="F25" s="15"/>
      <c r="G25" s="16">
        <f t="shared" si="0"/>
        <v>0</v>
      </c>
    </row>
    <row r="26" spans="1:9" ht="24" customHeight="1" x14ac:dyDescent="0.35">
      <c r="A26" s="11">
        <f>+[1]SummaryQ!B23</f>
        <v>19</v>
      </c>
      <c r="B26" s="12" t="str">
        <f>+[1]SummaryQ!C23</f>
        <v>21101-2000</v>
      </c>
      <c r="C26" s="13" t="str">
        <f>+[1]SummaryQ!D23</f>
        <v>Roadway Obliteration, Method 2</v>
      </c>
      <c r="D26" s="14">
        <f>[1]SummaryQ!M23</f>
        <v>370</v>
      </c>
      <c r="E26" s="12" t="str">
        <f>+[1]SummaryQ!E23</f>
        <v>m2</v>
      </c>
      <c r="F26" s="15"/>
      <c r="G26" s="16">
        <f t="shared" si="0"/>
        <v>0</v>
      </c>
      <c r="I26" s="17"/>
    </row>
    <row r="27" spans="1:9" ht="24" customHeight="1" x14ac:dyDescent="0.35">
      <c r="A27" s="11">
        <f>+[1]SummaryQ!B24</f>
        <v>20</v>
      </c>
      <c r="B27" s="12" t="str">
        <f>+[1]SummaryQ!C24</f>
        <v>25101-2100</v>
      </c>
      <c r="C27" s="13" t="str">
        <f>+[1]SummaryQ!D24</f>
        <v>Placed Riprap, Method B, Class 1</v>
      </c>
      <c r="D27" s="14">
        <f>[1]SummaryQ!M24</f>
        <v>3500</v>
      </c>
      <c r="E27" s="12" t="str">
        <f>+[1]SummaryQ!E24</f>
        <v>m3</v>
      </c>
      <c r="F27" s="15"/>
      <c r="G27" s="16">
        <f t="shared" si="0"/>
        <v>0</v>
      </c>
    </row>
    <row r="28" spans="1:9" ht="24" customHeight="1" x14ac:dyDescent="0.35">
      <c r="A28" s="11">
        <f>+[1]SummaryQ!B25</f>
        <v>21</v>
      </c>
      <c r="B28" s="12" t="str">
        <f>+[1]SummaryQ!C25</f>
        <v>25101-2200</v>
      </c>
      <c r="C28" s="13" t="str">
        <f>+[1]SummaryQ!D25</f>
        <v>Placed Riprap, Method B, Class 2</v>
      </c>
      <c r="D28" s="14">
        <f>[1]SummaryQ!M25</f>
        <v>2150</v>
      </c>
      <c r="E28" s="12" t="str">
        <f>+[1]SummaryQ!E25</f>
        <v>m3</v>
      </c>
      <c r="F28" s="15"/>
      <c r="G28" s="16">
        <f t="shared" si="0"/>
        <v>0</v>
      </c>
    </row>
    <row r="29" spans="1:9" ht="24" customHeight="1" x14ac:dyDescent="0.35">
      <c r="A29" s="11">
        <f>+[1]SummaryQ!B26</f>
        <v>22</v>
      </c>
      <c r="B29" s="12" t="str">
        <f>+[1]SummaryQ!C26</f>
        <v>25101-2300</v>
      </c>
      <c r="C29" s="13" t="str">
        <f>+[1]SummaryQ!D26</f>
        <v>Placed Riprap, Method B, Class 3</v>
      </c>
      <c r="D29" s="14">
        <f>[1]SummaryQ!M26</f>
        <v>210</v>
      </c>
      <c r="E29" s="12" t="str">
        <f>+[1]SummaryQ!E26</f>
        <v>m3</v>
      </c>
      <c r="F29" s="15"/>
      <c r="G29" s="16">
        <f t="shared" si="0"/>
        <v>0</v>
      </c>
    </row>
    <row r="30" spans="1:9" ht="24" customHeight="1" x14ac:dyDescent="0.35">
      <c r="A30" s="11">
        <f>+[1]SummaryQ!B27</f>
        <v>23</v>
      </c>
      <c r="B30" s="12" t="str">
        <f>+[1]SummaryQ!C27</f>
        <v>25112-2000</v>
      </c>
      <c r="C30" s="13" t="str">
        <f>+[1]SummaryQ!D27</f>
        <v>Wire-Enclosed Riprap</v>
      </c>
      <c r="D30" s="14">
        <f>[1]SummaryQ!M27</f>
        <v>1150</v>
      </c>
      <c r="E30" s="12" t="str">
        <f>+[1]SummaryQ!E27</f>
        <v>m3</v>
      </c>
      <c r="F30" s="15"/>
      <c r="G30" s="16">
        <f t="shared" si="0"/>
        <v>0</v>
      </c>
    </row>
    <row r="31" spans="1:9" ht="24" customHeight="1" x14ac:dyDescent="0.35">
      <c r="A31" s="11">
        <f>+[1]SummaryQ!B28</f>
        <v>24</v>
      </c>
      <c r="B31" s="12" t="str">
        <f>+[1]SummaryQ!C28</f>
        <v>30101-2000</v>
      </c>
      <c r="C31" s="13" t="str">
        <f>+[1]SummaryQ!D28</f>
        <v>Aggregate Base Grading D</v>
      </c>
      <c r="D31" s="14">
        <f>[1]SummaryQ!M28</f>
        <v>68000</v>
      </c>
      <c r="E31" s="12" t="str">
        <f>+[1]SummaryQ!E28</f>
        <v>metric ton</v>
      </c>
      <c r="F31" s="15"/>
      <c r="G31" s="16">
        <f t="shared" si="0"/>
        <v>0</v>
      </c>
    </row>
    <row r="32" spans="1:9" ht="24" customHeight="1" x14ac:dyDescent="0.35">
      <c r="A32" s="11">
        <f>+[1]SummaryQ!B29</f>
        <v>25</v>
      </c>
      <c r="B32" s="12" t="str">
        <f>+[1]SummaryQ!C29</f>
        <v>31103-1000</v>
      </c>
      <c r="C32" s="13" t="str">
        <f>+[1]SummaryQ!D29</f>
        <v>Stabilized Aggregate Surface Course, Imported Aggregate</v>
      </c>
      <c r="D32" s="14">
        <f>[1]SummaryQ!M29</f>
        <v>12000</v>
      </c>
      <c r="E32" s="12" t="str">
        <f>+[1]SummaryQ!E29</f>
        <v>metric ton</v>
      </c>
      <c r="F32" s="15"/>
      <c r="G32" s="16">
        <f t="shared" si="0"/>
        <v>0</v>
      </c>
    </row>
    <row r="33" spans="1:9" ht="24" customHeight="1" x14ac:dyDescent="0.35">
      <c r="A33" s="11">
        <f>+[1]SummaryQ!B30</f>
        <v>26</v>
      </c>
      <c r="B33" s="12" t="str">
        <f>+[1]SummaryQ!C30</f>
        <v>40301-0100</v>
      </c>
      <c r="C33" s="13" t="str">
        <f>+[1]SummaryQ!D30</f>
        <v>Asphalt Concrete Pavement, Type 1</v>
      </c>
      <c r="D33" s="14">
        <f>[1]SummaryQ!M30</f>
        <v>36500</v>
      </c>
      <c r="E33" s="12" t="str">
        <f>+[1]SummaryQ!E30</f>
        <v>t</v>
      </c>
      <c r="F33" s="15"/>
      <c r="G33" s="16">
        <f t="shared" si="0"/>
        <v>0</v>
      </c>
    </row>
    <row r="34" spans="1:9" ht="24" customHeight="1" x14ac:dyDescent="0.35">
      <c r="A34" s="11">
        <f>+[1]SummaryQ!B31</f>
        <v>27</v>
      </c>
      <c r="B34" s="12" t="str">
        <f>+[1]SummaryQ!C31</f>
        <v>40504-0000</v>
      </c>
      <c r="C34" s="13" t="str">
        <f>+[1]SummaryQ!D31</f>
        <v>Asphalt Binder</v>
      </c>
      <c r="D34" s="14">
        <f>[1]SummaryQ!M31</f>
        <v>2200</v>
      </c>
      <c r="E34" s="12" t="str">
        <f>+[1]SummaryQ!E31</f>
        <v>metric ton</v>
      </c>
      <c r="F34" s="15"/>
      <c r="G34" s="16">
        <f t="shared" si="0"/>
        <v>0</v>
      </c>
    </row>
    <row r="35" spans="1:9" ht="24" customHeight="1" x14ac:dyDescent="0.35">
      <c r="A35" s="11">
        <f>+[1]SummaryQ!B32</f>
        <v>28</v>
      </c>
      <c r="B35" s="12" t="str">
        <f>+[1]SummaryQ!C32</f>
        <v>41101-0000</v>
      </c>
      <c r="C35" s="13" t="str">
        <f>+[1]SummaryQ!D32</f>
        <v>Prime Coat</v>
      </c>
      <c r="D35" s="14">
        <f>[1]SummaryQ!M32</f>
        <v>170</v>
      </c>
      <c r="E35" s="12" t="str">
        <f>+[1]SummaryQ!E32</f>
        <v>metric ton</v>
      </c>
      <c r="F35" s="15"/>
      <c r="G35" s="16">
        <f t="shared" si="0"/>
        <v>0</v>
      </c>
    </row>
    <row r="36" spans="1:9" ht="24" customHeight="1" x14ac:dyDescent="0.35">
      <c r="A36" s="11">
        <f>+[1]SummaryQ!B33</f>
        <v>29</v>
      </c>
      <c r="B36" s="12" t="str">
        <f>+[1]SummaryQ!C33</f>
        <v>41201-0000</v>
      </c>
      <c r="C36" s="13" t="str">
        <f>+[1]SummaryQ!D33</f>
        <v>Tack Coat</v>
      </c>
      <c r="D36" s="14">
        <f>[1]SummaryQ!M33</f>
        <v>35</v>
      </c>
      <c r="E36" s="12" t="str">
        <f>+[1]SummaryQ!E33</f>
        <v>t</v>
      </c>
      <c r="F36" s="15"/>
      <c r="G36" s="16">
        <f t="shared" si="0"/>
        <v>0</v>
      </c>
      <c r="I36" s="17"/>
    </row>
    <row r="37" spans="1:9" ht="24" customHeight="1" x14ac:dyDescent="0.35">
      <c r="A37" s="11">
        <f>+[1]SummaryQ!B34</f>
        <v>30</v>
      </c>
      <c r="B37" s="12" t="str">
        <f>+[1]SummaryQ!C34</f>
        <v>55401-1000</v>
      </c>
      <c r="C37" s="13" t="str">
        <f>+[1]SummaryQ!D34</f>
        <v>Reinforcing Steel</v>
      </c>
      <c r="D37" s="14">
        <f>[1]SummaryQ!M34</f>
        <v>1600</v>
      </c>
      <c r="E37" s="12" t="str">
        <f>+[1]SummaryQ!E34</f>
        <v>kg</v>
      </c>
      <c r="F37" s="15"/>
      <c r="G37" s="16">
        <f t="shared" si="0"/>
        <v>0</v>
      </c>
    </row>
    <row r="38" spans="1:9" ht="24" customHeight="1" x14ac:dyDescent="0.35">
      <c r="A38" s="11">
        <f>+[1]SummaryQ!B35</f>
        <v>31</v>
      </c>
      <c r="B38" s="12" t="str">
        <f>+[1]SummaryQ!C35</f>
        <v>60101-0000</v>
      </c>
      <c r="C38" s="13" t="str">
        <f>+[1]SummaryQ!D35</f>
        <v>Concrete</v>
      </c>
      <c r="D38" s="14">
        <f>[1]SummaryQ!M35</f>
        <v>60</v>
      </c>
      <c r="E38" s="12" t="str">
        <f>+[1]SummaryQ!E35</f>
        <v>m3</v>
      </c>
      <c r="F38" s="15"/>
      <c r="G38" s="16">
        <f t="shared" si="0"/>
        <v>0</v>
      </c>
    </row>
    <row r="39" spans="1:9" ht="24" customHeight="1" x14ac:dyDescent="0.35">
      <c r="A39" s="11">
        <f>+[1]SummaryQ!B36</f>
        <v>32</v>
      </c>
      <c r="B39" s="12" t="str">
        <f>+[1]SummaryQ!C36</f>
        <v>60201-2000</v>
      </c>
      <c r="C39" s="13" t="str">
        <f>+[1]SummaryQ!D36</f>
        <v>2400mm pipe culvert</v>
      </c>
      <c r="D39" s="14">
        <f>[1]SummaryQ!M36</f>
        <v>68</v>
      </c>
      <c r="E39" s="12" t="str">
        <f>+[1]SummaryQ!E36</f>
        <v>m</v>
      </c>
      <c r="F39" s="15"/>
      <c r="G39" s="16">
        <f t="shared" si="0"/>
        <v>0</v>
      </c>
    </row>
    <row r="40" spans="1:9" ht="24" customHeight="1" x14ac:dyDescent="0.35">
      <c r="A40" s="11">
        <f>+[1]SummaryQ!B37</f>
        <v>33</v>
      </c>
      <c r="B40" s="12" t="str">
        <f>+[1]SummaryQ!C37</f>
        <v>60202-0600</v>
      </c>
      <c r="C40" s="13" t="str">
        <f>+[1]SummaryQ!D37</f>
        <v>900mm equivalent diameter arch or elliptical pipe culvert</v>
      </c>
      <c r="D40" s="14">
        <f>[1]SummaryQ!M37</f>
        <v>776</v>
      </c>
      <c r="E40" s="12" t="str">
        <f>+[1]SummaryQ!E37</f>
        <v>m</v>
      </c>
      <c r="F40" s="15"/>
      <c r="G40" s="16">
        <f t="shared" si="0"/>
        <v>0</v>
      </c>
    </row>
    <row r="41" spans="1:9" ht="24" customHeight="1" x14ac:dyDescent="0.35">
      <c r="A41" s="11">
        <f>+[1]SummaryQ!B38</f>
        <v>34</v>
      </c>
      <c r="B41" s="12" t="str">
        <f>+[1]SummaryQ!C38</f>
        <v>60202-0700</v>
      </c>
      <c r="C41" s="13" t="str">
        <f>+[1]SummaryQ!D38</f>
        <v>1050mm equivalent diameter arch or elliptical pipe culvert</v>
      </c>
      <c r="D41" s="14">
        <f>[1]SummaryQ!M38</f>
        <v>618</v>
      </c>
      <c r="E41" s="12" t="str">
        <f>+[1]SummaryQ!E38</f>
        <v>m</v>
      </c>
      <c r="F41" s="15"/>
      <c r="G41" s="16">
        <f t="shared" si="0"/>
        <v>0</v>
      </c>
    </row>
    <row r="42" spans="1:9" ht="24" customHeight="1" x14ac:dyDescent="0.35">
      <c r="A42" s="11">
        <f>+[1]SummaryQ!B39</f>
        <v>35</v>
      </c>
      <c r="B42" s="12" t="str">
        <f>+[1]SummaryQ!C39</f>
        <v>60202-0800</v>
      </c>
      <c r="C42" s="13" t="str">
        <f>+[1]SummaryQ!D39</f>
        <v>1200mm equivalent diameter arch or elliptical pipe culvert</v>
      </c>
      <c r="D42" s="14">
        <f>[1]SummaryQ!M39</f>
        <v>57</v>
      </c>
      <c r="E42" s="12" t="str">
        <f>+[1]SummaryQ!E39</f>
        <v>m</v>
      </c>
      <c r="F42" s="15"/>
      <c r="G42" s="16">
        <f t="shared" si="0"/>
        <v>0</v>
      </c>
    </row>
    <row r="43" spans="1:9" ht="24" customHeight="1" x14ac:dyDescent="0.35">
      <c r="A43" s="11">
        <f>+[1]SummaryQ!B40</f>
        <v>36</v>
      </c>
      <c r="B43" s="12" t="str">
        <f>+[1]SummaryQ!C40</f>
        <v>60202-0900</v>
      </c>
      <c r="C43" s="13" t="str">
        <f>+[1]SummaryQ!D40</f>
        <v>1350mm equivalent diameter arch or elliptical pipe culvert</v>
      </c>
      <c r="D43" s="14">
        <f>[1]SummaryQ!M40</f>
        <v>461</v>
      </c>
      <c r="E43" s="12" t="str">
        <f>+[1]SummaryQ!E40</f>
        <v>m</v>
      </c>
      <c r="F43" s="15"/>
      <c r="G43" s="16">
        <f t="shared" si="0"/>
        <v>0</v>
      </c>
    </row>
    <row r="44" spans="1:9" ht="24" customHeight="1" x14ac:dyDescent="0.35">
      <c r="A44" s="11">
        <f>+[1]SummaryQ!B41</f>
        <v>37</v>
      </c>
      <c r="B44" s="12" t="str">
        <f>+[1]SummaryQ!C41</f>
        <v>60202-1000</v>
      </c>
      <c r="C44" s="13" t="str">
        <f>+[1]SummaryQ!D41</f>
        <v>1500mm equivalent diameter arch or elliptical pipe culvert</v>
      </c>
      <c r="D44" s="14">
        <f>[1]SummaryQ!M41</f>
        <v>178</v>
      </c>
      <c r="E44" s="12" t="str">
        <f>+[1]SummaryQ!E41</f>
        <v>m</v>
      </c>
      <c r="F44" s="15"/>
      <c r="G44" s="16">
        <f t="shared" si="0"/>
        <v>0</v>
      </c>
    </row>
    <row r="45" spans="1:9" ht="24" customHeight="1" x14ac:dyDescent="0.35">
      <c r="A45" s="11">
        <f>+[1]SummaryQ!B42</f>
        <v>38</v>
      </c>
      <c r="B45" s="12" t="str">
        <f>+[1]SummaryQ!C42</f>
        <v>60211-1000</v>
      </c>
      <c r="C45" s="13" t="str">
        <f>+[1]SummaryQ!D42</f>
        <v>End section for 900mm equivalent diameter arch or elliptical pipe culvert</v>
      </c>
      <c r="D45" s="14">
        <f>[1]SummaryQ!M42</f>
        <v>39</v>
      </c>
      <c r="E45" s="12" t="str">
        <f>+[1]SummaryQ!E42</f>
        <v>Each</v>
      </c>
      <c r="F45" s="15"/>
      <c r="G45" s="16">
        <f t="shared" si="0"/>
        <v>0</v>
      </c>
    </row>
    <row r="46" spans="1:9" ht="28" customHeight="1" x14ac:dyDescent="0.35">
      <c r="A46" s="11">
        <f>+[1]SummaryQ!B43</f>
        <v>39</v>
      </c>
      <c r="B46" s="12" t="str">
        <f>+[1]SummaryQ!C43</f>
        <v>60211-1100</v>
      </c>
      <c r="C46" s="13" t="str">
        <f>+[1]SummaryQ!D43</f>
        <v>End section for 1050mm equivalent diameter arch or elliptical pipe culvert</v>
      </c>
      <c r="D46" s="14">
        <f>[1]SummaryQ!M43</f>
        <v>20</v>
      </c>
      <c r="E46" s="12" t="str">
        <f>+[1]SummaryQ!E43</f>
        <v>Each</v>
      </c>
      <c r="F46" s="15"/>
      <c r="G46" s="16">
        <f t="shared" si="0"/>
        <v>0</v>
      </c>
    </row>
    <row r="47" spans="1:9" ht="28" customHeight="1" x14ac:dyDescent="0.35">
      <c r="A47" s="11">
        <f>+[1]SummaryQ!B44</f>
        <v>40</v>
      </c>
      <c r="B47" s="12" t="str">
        <f>+[1]SummaryQ!C44</f>
        <v>60211-1200</v>
      </c>
      <c r="C47" s="13" t="str">
        <f>+[1]SummaryQ!D44</f>
        <v>End section for 1200mm equivalent diameter arch or elliptical pipe culvert</v>
      </c>
      <c r="D47" s="14">
        <f>[1]SummaryQ!M44</f>
        <v>2</v>
      </c>
      <c r="E47" s="12" t="str">
        <f>+[1]SummaryQ!E44</f>
        <v>Each</v>
      </c>
      <c r="F47" s="15"/>
      <c r="G47" s="16">
        <f t="shared" si="0"/>
        <v>0</v>
      </c>
    </row>
    <row r="48" spans="1:9" ht="28" customHeight="1" x14ac:dyDescent="0.35">
      <c r="A48" s="11">
        <f>+[1]SummaryQ!B45</f>
        <v>41</v>
      </c>
      <c r="B48" s="12" t="str">
        <f>+[1]SummaryQ!C45</f>
        <v>60211-1300</v>
      </c>
      <c r="C48" s="13" t="str">
        <f>+[1]SummaryQ!D45</f>
        <v>End section for 1350mm equivalent diameter arch or elliptical pipe culvert</v>
      </c>
      <c r="D48" s="14">
        <f>[1]SummaryQ!M45</f>
        <v>16</v>
      </c>
      <c r="E48" s="12" t="str">
        <f>+[1]SummaryQ!E45</f>
        <v>Each</v>
      </c>
      <c r="F48" s="15"/>
      <c r="G48" s="16">
        <f t="shared" si="0"/>
        <v>0</v>
      </c>
    </row>
    <row r="49" spans="1:9" ht="28" customHeight="1" x14ac:dyDescent="0.35">
      <c r="A49" s="11">
        <f>+[1]SummaryQ!B46</f>
        <v>42</v>
      </c>
      <c r="B49" s="12" t="str">
        <f>+[1]SummaryQ!C46</f>
        <v>60211-1400</v>
      </c>
      <c r="C49" s="13" t="str">
        <f>+[1]SummaryQ!D46</f>
        <v>End section for 1500mm equivalent diameter arch or elliptical pipe culvert</v>
      </c>
      <c r="D49" s="14">
        <f>[1]SummaryQ!M46</f>
        <v>6</v>
      </c>
      <c r="E49" s="12">
        <f>+[1]SummaryQ!E46</f>
        <v>0</v>
      </c>
      <c r="F49" s="15"/>
      <c r="G49" s="16">
        <f t="shared" si="0"/>
        <v>0</v>
      </c>
      <c r="I49" s="17"/>
    </row>
    <row r="50" spans="1:9" ht="24" customHeight="1" x14ac:dyDescent="0.35">
      <c r="A50" s="11">
        <f>+[1]SummaryQ!B47</f>
        <v>43</v>
      </c>
      <c r="B50" s="12" t="str">
        <f>+[1]SummaryQ!C47</f>
        <v>60701-1000</v>
      </c>
      <c r="C50" s="13" t="str">
        <f>+[1]SummaryQ!D47</f>
        <v>Removing, Cleaning, And Stockpiling Culvert</v>
      </c>
      <c r="D50" s="14">
        <f>[1]SummaryQ!M47</f>
        <v>700</v>
      </c>
      <c r="E50" s="12" t="str">
        <f>+[1]SummaryQ!E47</f>
        <v>m</v>
      </c>
      <c r="F50" s="15"/>
      <c r="G50" s="16">
        <f t="shared" si="0"/>
        <v>0</v>
      </c>
    </row>
    <row r="51" spans="1:9" ht="24" customHeight="1" x14ac:dyDescent="0.35">
      <c r="A51" s="11">
        <f>+[1]SummaryQ!B48</f>
        <v>44</v>
      </c>
      <c r="B51" s="12" t="str">
        <f>+[1]SummaryQ!C48</f>
        <v>61901-1000</v>
      </c>
      <c r="C51" s="13" t="str">
        <f>+[1]SummaryQ!D48</f>
        <v>Fence, Barbed Wire, 5 Strand</v>
      </c>
      <c r="D51" s="14">
        <f>[1]SummaryQ!M48</f>
        <v>3783</v>
      </c>
      <c r="E51" s="12" t="str">
        <f>+[1]SummaryQ!E48</f>
        <v>m</v>
      </c>
      <c r="F51" s="15"/>
      <c r="G51" s="16">
        <f t="shared" si="0"/>
        <v>0</v>
      </c>
    </row>
    <row r="52" spans="1:9" ht="24" customHeight="1" x14ac:dyDescent="0.35">
      <c r="A52" s="11">
        <f>+[1]SummaryQ!B49</f>
        <v>45</v>
      </c>
      <c r="B52" s="12" t="str">
        <f>+[1]SummaryQ!C49</f>
        <v>61902-2750</v>
      </c>
      <c r="C52" s="13" t="str">
        <f>+[1]SummaryQ!D49</f>
        <v>Gate, Chain Link, Pedestrian</v>
      </c>
      <c r="D52" s="14">
        <f>[1]SummaryQ!M49</f>
        <v>1</v>
      </c>
      <c r="E52" s="12" t="str">
        <f>+[1]SummaryQ!E49</f>
        <v>Each</v>
      </c>
      <c r="F52" s="15"/>
      <c r="G52" s="16">
        <f t="shared" si="0"/>
        <v>0</v>
      </c>
    </row>
    <row r="53" spans="1:9" ht="24" customHeight="1" x14ac:dyDescent="0.35">
      <c r="A53" s="11">
        <f>+[1]SummaryQ!B50</f>
        <v>46</v>
      </c>
      <c r="B53" s="12" t="str">
        <f>+[1]SummaryQ!C50</f>
        <v>61903-0310</v>
      </c>
      <c r="C53" s="13" t="str">
        <f>+[1]SummaryQ!D50</f>
        <v>Cattle Guard, 2-Unit, With Gate</v>
      </c>
      <c r="D53" s="14">
        <f>[1]SummaryQ!M50</f>
        <v>2</v>
      </c>
      <c r="E53" s="12" t="str">
        <f>+[1]SummaryQ!E50</f>
        <v>Each</v>
      </c>
      <c r="F53" s="15"/>
      <c r="G53" s="16">
        <f t="shared" si="0"/>
        <v>0</v>
      </c>
    </row>
    <row r="54" spans="1:9" ht="24" customHeight="1" x14ac:dyDescent="0.35">
      <c r="A54" s="11">
        <f>+[1]SummaryQ!B51</f>
        <v>47</v>
      </c>
      <c r="B54" s="12" t="str">
        <f>+[1]SummaryQ!C51</f>
        <v>61920-3000</v>
      </c>
      <c r="C54" s="13" t="str">
        <f>+[1]SummaryQ!D51</f>
        <v>Remove and reset cattle guard</v>
      </c>
      <c r="D54" s="14">
        <f>[1]SummaryQ!M51</f>
        <v>8</v>
      </c>
      <c r="E54" s="12" t="str">
        <f>+[1]SummaryQ!E51</f>
        <v>Each</v>
      </c>
      <c r="F54" s="15"/>
      <c r="G54" s="16">
        <f t="shared" si="0"/>
        <v>0</v>
      </c>
    </row>
    <row r="55" spans="1:9" ht="24" customHeight="1" x14ac:dyDescent="0.35">
      <c r="A55" s="11">
        <f>+[1]SummaryQ!B52</f>
        <v>48</v>
      </c>
      <c r="B55" s="12" t="str">
        <f>+[1]SummaryQ!C52</f>
        <v>62510-1000</v>
      </c>
      <c r="C55" s="13" t="str">
        <f>+[1]SummaryQ!D52</f>
        <v>Seeding, Dry Method</v>
      </c>
      <c r="D55" s="14">
        <f>[1]SummaryQ!M52</f>
        <v>33</v>
      </c>
      <c r="E55" s="12" t="str">
        <f>+[1]SummaryQ!E52</f>
        <v>ha</v>
      </c>
      <c r="F55" s="15"/>
      <c r="G55" s="16">
        <f t="shared" si="0"/>
        <v>0</v>
      </c>
    </row>
    <row r="56" spans="1:9" ht="24" customHeight="1" x14ac:dyDescent="0.35">
      <c r="A56" s="11">
        <f>+[1]SummaryQ!B53</f>
        <v>49</v>
      </c>
      <c r="B56" s="12" t="str">
        <f>+[1]SummaryQ!C53</f>
        <v>62901-1100</v>
      </c>
      <c r="C56" s="13" t="str">
        <f>+[1]SummaryQ!D53</f>
        <v>Rolled Erosion Control Product, Type 4</v>
      </c>
      <c r="D56" s="14">
        <f>[1]SummaryQ!M53</f>
        <v>80</v>
      </c>
      <c r="E56" s="12" t="str">
        <f>+[1]SummaryQ!E53</f>
        <v>m2</v>
      </c>
      <c r="F56" s="15"/>
      <c r="G56" s="16">
        <f t="shared" si="0"/>
        <v>0</v>
      </c>
    </row>
    <row r="57" spans="1:9" ht="24" customHeight="1" x14ac:dyDescent="0.35">
      <c r="A57" s="11">
        <f>+[1]SummaryQ!B54</f>
        <v>50</v>
      </c>
      <c r="B57" s="12" t="str">
        <f>+[1]SummaryQ!C54</f>
        <v>62901-1200</v>
      </c>
      <c r="C57" s="13" t="str">
        <f>+[1]SummaryQ!D54</f>
        <v>Rolled Erosion Control Product, Type 5.A</v>
      </c>
      <c r="D57" s="14">
        <f>[1]SummaryQ!M54</f>
        <v>16240</v>
      </c>
      <c r="E57" s="12" t="str">
        <f>+[1]SummaryQ!E54</f>
        <v>m2</v>
      </c>
      <c r="F57" s="15"/>
      <c r="G57" s="16">
        <f t="shared" si="0"/>
        <v>0</v>
      </c>
      <c r="I57" s="17"/>
    </row>
    <row r="58" spans="1:9" ht="24" customHeight="1" x14ac:dyDescent="0.35">
      <c r="A58" s="11">
        <f>+[1]SummaryQ!B55</f>
        <v>51</v>
      </c>
      <c r="B58" s="12" t="str">
        <f>+[1]SummaryQ!C55</f>
        <v>63301-0000</v>
      </c>
      <c r="C58" s="13" t="str">
        <f>+[1]SummaryQ!D55</f>
        <v>Sign System</v>
      </c>
      <c r="D58" s="14">
        <f>[1]SummaryQ!M55</f>
        <v>70</v>
      </c>
      <c r="E58" s="12" t="str">
        <f>+[1]SummaryQ!E55</f>
        <v>Each</v>
      </c>
      <c r="F58" s="15"/>
      <c r="G58" s="16">
        <f t="shared" si="0"/>
        <v>0</v>
      </c>
    </row>
    <row r="59" spans="1:9" ht="24" customHeight="1" x14ac:dyDescent="0.35">
      <c r="A59" s="11">
        <f>+[1]SummaryQ!B56</f>
        <v>52</v>
      </c>
      <c r="B59" s="12" t="str">
        <f>+[1]SummaryQ!C56</f>
        <v>63308-2000</v>
      </c>
      <c r="C59" s="13" t="str">
        <f>+[1]SummaryQ!D56</f>
        <v>Object Marker, Type 2</v>
      </c>
      <c r="D59" s="14">
        <f>[1]SummaryQ!M56</f>
        <v>160</v>
      </c>
      <c r="E59" s="12" t="str">
        <f>+[1]SummaryQ!E56</f>
        <v>Each</v>
      </c>
      <c r="F59" s="15"/>
      <c r="G59" s="16">
        <f t="shared" si="0"/>
        <v>0</v>
      </c>
    </row>
    <row r="60" spans="1:9" ht="24" customHeight="1" x14ac:dyDescent="0.35">
      <c r="A60" s="11">
        <f>+[1]SummaryQ!B57</f>
        <v>53</v>
      </c>
      <c r="B60" s="12" t="str">
        <f>+[1]SummaryQ!C57</f>
        <v>63308-3000</v>
      </c>
      <c r="C60" s="13" t="str">
        <f>+[1]SummaryQ!D57</f>
        <v>Object Marker, Type 3</v>
      </c>
      <c r="D60" s="14">
        <f>[1]SummaryQ!M57</f>
        <v>70</v>
      </c>
      <c r="E60" s="12" t="str">
        <f>+[1]SummaryQ!E57</f>
        <v>Each</v>
      </c>
      <c r="F60" s="15"/>
      <c r="G60" s="16">
        <f t="shared" si="0"/>
        <v>0</v>
      </c>
    </row>
    <row r="61" spans="1:9" ht="24" customHeight="1" x14ac:dyDescent="0.35">
      <c r="A61" s="11">
        <f>+[1]SummaryQ!B58</f>
        <v>54</v>
      </c>
      <c r="B61" s="12" t="str">
        <f>+[1]SummaryQ!C58</f>
        <v>63309-0100</v>
      </c>
      <c r="C61" s="13" t="str">
        <f>+[1]SummaryQ!D58</f>
        <v>Delineator, Type 1</v>
      </c>
      <c r="D61" s="14">
        <f>[1]SummaryQ!M58</f>
        <v>130</v>
      </c>
      <c r="E61" s="12" t="str">
        <f>+[1]SummaryQ!E58</f>
        <v>Each</v>
      </c>
      <c r="F61" s="15"/>
      <c r="G61" s="16">
        <f t="shared" si="0"/>
        <v>0</v>
      </c>
    </row>
    <row r="62" spans="1:9" ht="24" customHeight="1" x14ac:dyDescent="0.35">
      <c r="A62" s="11">
        <f>+[1]SummaryQ!B59</f>
        <v>55</v>
      </c>
      <c r="B62" s="12" t="str">
        <f>+[1]SummaryQ!C59</f>
        <v>63315-0000</v>
      </c>
      <c r="C62" s="13" t="str">
        <f>+[1]SummaryQ!D59</f>
        <v>Rumble Strip</v>
      </c>
      <c r="D62" s="14">
        <f>[1]SummaryQ!M59</f>
        <v>36429</v>
      </c>
      <c r="E62" s="12" t="str">
        <f>+[1]SummaryQ!E59</f>
        <v>m2</v>
      </c>
      <c r="F62" s="15"/>
      <c r="G62" s="16">
        <f t="shared" si="0"/>
        <v>0</v>
      </c>
    </row>
    <row r="63" spans="1:9" ht="24" customHeight="1" x14ac:dyDescent="0.35">
      <c r="A63" s="11">
        <f>+[1]SummaryQ!B60</f>
        <v>56</v>
      </c>
      <c r="B63" s="12" t="str">
        <f>+[1]SummaryQ!C60</f>
        <v>63318-1020</v>
      </c>
      <c r="C63" s="13" t="str">
        <f>+[1]SummaryQ!D60</f>
        <v>Milepost Marker 51 mm x 51 mm Square Steel Tube</v>
      </c>
      <c r="D63" s="14">
        <f>[1]SummaryQ!M60</f>
        <v>14</v>
      </c>
      <c r="E63" s="12" t="str">
        <f>+[1]SummaryQ!E60</f>
        <v>Each</v>
      </c>
      <c r="F63" s="15"/>
      <c r="G63" s="16">
        <f t="shared" si="0"/>
        <v>0</v>
      </c>
    </row>
    <row r="64" spans="1:9" ht="24" customHeight="1" x14ac:dyDescent="0.35">
      <c r="A64" s="11">
        <f>+[1]SummaryQ!B61</f>
        <v>57</v>
      </c>
      <c r="B64" s="12" t="str">
        <f>+[1]SummaryQ!C61</f>
        <v>63401-0300</v>
      </c>
      <c r="C64" s="13" t="str">
        <f>+[1]SummaryQ!D61</f>
        <v>Pavement Markings, Type B, Solid</v>
      </c>
      <c r="D64" s="14">
        <f>[1]SummaryQ!M61</f>
        <v>32700</v>
      </c>
      <c r="E64" s="12" t="str">
        <f>+[1]SummaryQ!E61</f>
        <v>m</v>
      </c>
      <c r="F64" s="15"/>
      <c r="G64" s="16">
        <f t="shared" si="0"/>
        <v>0</v>
      </c>
    </row>
    <row r="65" spans="1:9" ht="24" customHeight="1" x14ac:dyDescent="0.35">
      <c r="A65" s="11">
        <f>+[1]SummaryQ!B62</f>
        <v>58</v>
      </c>
      <c r="B65" s="12" t="str">
        <f>+[1]SummaryQ!C62</f>
        <v>63401-0400</v>
      </c>
      <c r="C65" s="13" t="str">
        <f>+[1]SummaryQ!D62</f>
        <v>Pavement Markings, Type B, Broken</v>
      </c>
      <c r="D65" s="14">
        <f>[1]SummaryQ!M62</f>
        <v>8500</v>
      </c>
      <c r="E65" s="12" t="str">
        <f>+[1]SummaryQ!E62</f>
        <v>m</v>
      </c>
      <c r="F65" s="15"/>
      <c r="G65" s="16">
        <f t="shared" si="0"/>
        <v>0</v>
      </c>
    </row>
    <row r="66" spans="1:9" ht="24" customHeight="1" x14ac:dyDescent="0.35">
      <c r="A66" s="11">
        <f>+[1]SummaryQ!B63</f>
        <v>59</v>
      </c>
      <c r="B66" s="12" t="str">
        <f>+[1]SummaryQ!C63</f>
        <v>63401-0900</v>
      </c>
      <c r="C66" s="13" t="str">
        <f>+[1]SummaryQ!D63</f>
        <v>Pavement Markings, Type E, Solid</v>
      </c>
      <c r="D66" s="14">
        <f>[1]SummaryQ!M63</f>
        <v>32700</v>
      </c>
      <c r="E66" s="12" t="str">
        <f>+[1]SummaryQ!E63</f>
        <v>m</v>
      </c>
      <c r="F66" s="15"/>
      <c r="G66" s="16">
        <f t="shared" si="0"/>
        <v>0</v>
      </c>
    </row>
    <row r="67" spans="1:9" ht="24" customHeight="1" x14ac:dyDescent="0.35">
      <c r="A67" s="11">
        <f>+[1]SummaryQ!B64</f>
        <v>60</v>
      </c>
      <c r="B67" s="12" t="str">
        <f>+[1]SummaryQ!C64</f>
        <v>63401-1000</v>
      </c>
      <c r="C67" s="13" t="str">
        <f>+[1]SummaryQ!D64</f>
        <v>Pavement Markings, Type E, Broken</v>
      </c>
      <c r="D67" s="14">
        <f>[1]SummaryQ!M64</f>
        <v>8500</v>
      </c>
      <c r="E67" s="12" t="str">
        <f>+[1]SummaryQ!E64</f>
        <v>m</v>
      </c>
      <c r="F67" s="15"/>
      <c r="G67" s="16">
        <f t="shared" si="0"/>
        <v>0</v>
      </c>
    </row>
    <row r="68" spans="1:9" ht="24" customHeight="1" x14ac:dyDescent="0.35">
      <c r="A68" s="11">
        <f>+[1]SummaryQ!B65</f>
        <v>61</v>
      </c>
      <c r="B68" s="12" t="str">
        <f>+[1]SummaryQ!C65</f>
        <v>63405-3700</v>
      </c>
      <c r="C68" s="13" t="str">
        <f>+[1]SummaryQ!D65</f>
        <v>Pavement Markings, Type J, Turn Arrow</v>
      </c>
      <c r="D68" s="14">
        <f>[1]SummaryQ!M65</f>
        <v>2</v>
      </c>
      <c r="E68" s="12" t="str">
        <f>+[1]SummaryQ!E65</f>
        <v>Each</v>
      </c>
      <c r="F68" s="15"/>
      <c r="G68" s="16">
        <f t="shared" si="0"/>
        <v>0</v>
      </c>
    </row>
    <row r="69" spans="1:9" ht="24" customHeight="1" x14ac:dyDescent="0.35">
      <c r="A69" s="11">
        <f>+[1]SummaryQ!B66</f>
        <v>62</v>
      </c>
      <c r="B69" s="12" t="str">
        <f>+[1]SummaryQ!C66</f>
        <v>63405-3850</v>
      </c>
      <c r="C69" s="13" t="str">
        <f>+[1]SummaryQ!D66</f>
        <v>Pavement Markings, Type J, "Only" Word Message</v>
      </c>
      <c r="D69" s="14">
        <f>[1]SummaryQ!M66</f>
        <v>1</v>
      </c>
      <c r="E69" s="12" t="str">
        <f>+[1]SummaryQ!E66</f>
        <v>Each</v>
      </c>
      <c r="F69" s="15"/>
      <c r="G69" s="16">
        <f t="shared" si="0"/>
        <v>0</v>
      </c>
    </row>
    <row r="70" spans="1:9" ht="24" customHeight="1" x14ac:dyDescent="0.35">
      <c r="A70" s="11">
        <f>+[1]SummaryQ!B67</f>
        <v>63</v>
      </c>
      <c r="B70" s="12" t="str">
        <f>+[1]SummaryQ!C67</f>
        <v>63501-0000</v>
      </c>
      <c r="C70" s="13" t="str">
        <f>+[1]SummaryQ!D67</f>
        <v>Temporary Traffic Control</v>
      </c>
      <c r="D70" s="14">
        <f>[1]SummaryQ!M67</f>
        <v>1</v>
      </c>
      <c r="E70" s="12" t="str">
        <f>+[1]SummaryQ!E67</f>
        <v>LPSM</v>
      </c>
      <c r="F70" s="15"/>
      <c r="G70" s="16">
        <f t="shared" si="0"/>
        <v>0</v>
      </c>
    </row>
    <row r="71" spans="1:9" ht="24" customHeight="1" x14ac:dyDescent="0.35">
      <c r="A71" s="11">
        <f>+[1]SummaryQ!B68</f>
        <v>64</v>
      </c>
      <c r="B71" s="12" t="str">
        <f>+[1]SummaryQ!C68</f>
        <v>63502-3000</v>
      </c>
      <c r="C71" s="13" t="str">
        <f>+[1]SummaryQ!D68</f>
        <v>Temporary Traffic Control, Raised Pavement Marker</v>
      </c>
      <c r="D71" s="14">
        <f>[1]SummaryQ!M68</f>
        <v>12000</v>
      </c>
      <c r="E71" s="12" t="str">
        <f>+[1]SummaryQ!E68</f>
        <v>Each</v>
      </c>
      <c r="F71" s="15"/>
      <c r="G71" s="16">
        <f t="shared" si="0"/>
        <v>0</v>
      </c>
    </row>
    <row r="72" spans="1:9" ht="24" customHeight="1" x14ac:dyDescent="0.35">
      <c r="A72" s="11">
        <f>+[1]SummaryQ!B69</f>
        <v>65</v>
      </c>
      <c r="B72" s="12" t="str">
        <f>+[1]SummaryQ!C69</f>
        <v>63509-1000</v>
      </c>
      <c r="C72" s="13" t="str">
        <f>+[1]SummaryQ!D69</f>
        <v>Temporary Traffic Control, Flagger</v>
      </c>
      <c r="D72" s="14">
        <f>[1]SummaryQ!M69</f>
        <v>10000</v>
      </c>
      <c r="E72" s="12" t="str">
        <f>+[1]SummaryQ!E69</f>
        <v>Fxhr</v>
      </c>
      <c r="F72" s="15"/>
      <c r="G72" s="16">
        <f t="shared" si="0"/>
        <v>0</v>
      </c>
      <c r="I72" s="17"/>
    </row>
    <row r="73" spans="1:9" ht="24" customHeight="1" thickBot="1" x14ac:dyDescent="0.4">
      <c r="A73" s="18"/>
      <c r="B73" s="19"/>
      <c r="C73" s="19" t="s">
        <v>14</v>
      </c>
      <c r="D73" s="19"/>
      <c r="E73" s="19"/>
      <c r="F73" s="20"/>
      <c r="G73" s="21">
        <f>SUM(G8:G72)</f>
        <v>600000</v>
      </c>
    </row>
    <row r="74" spans="1:9" ht="24" customHeight="1" x14ac:dyDescent="0.35">
      <c r="A74" s="22"/>
      <c r="B74" s="23"/>
      <c r="C74" s="23" t="s">
        <v>15</v>
      </c>
      <c r="D74" s="23"/>
      <c r="E74" s="23"/>
      <c r="F74" s="23"/>
      <c r="G74" s="24">
        <f>ROUND(G73*0.06,0)</f>
        <v>36000</v>
      </c>
    </row>
    <row r="75" spans="1:9" ht="24" customHeight="1" thickBot="1" x14ac:dyDescent="0.4">
      <c r="A75" s="25"/>
      <c r="B75" s="26"/>
      <c r="C75" s="27" t="s">
        <v>16</v>
      </c>
      <c r="D75" s="27"/>
      <c r="E75" s="27"/>
      <c r="F75" s="27"/>
      <c r="G75" s="28">
        <f>+G74+G73</f>
        <v>636000</v>
      </c>
    </row>
    <row r="76" spans="1:9" ht="24" customHeight="1" x14ac:dyDescent="0.35">
      <c r="A76" s="22"/>
      <c r="B76" s="23"/>
      <c r="C76" s="23"/>
      <c r="D76" s="23"/>
      <c r="E76" s="23"/>
      <c r="F76" s="23"/>
      <c r="G76" s="29"/>
    </row>
    <row r="77" spans="1:9" ht="24" customHeight="1" x14ac:dyDescent="0.35">
      <c r="A77" s="30"/>
      <c r="B77" s="31"/>
      <c r="C77" s="31"/>
      <c r="D77" s="31"/>
      <c r="E77" s="31"/>
      <c r="F77" s="31"/>
      <c r="G77" s="32"/>
    </row>
    <row r="78" spans="1:9" ht="30" customHeight="1" thickBot="1" x14ac:dyDescent="0.4">
      <c r="A78" s="33"/>
      <c r="B78" s="34"/>
      <c r="C78" s="35" t="s">
        <v>17</v>
      </c>
      <c r="D78" s="35"/>
      <c r="E78" s="35"/>
      <c r="F78" s="35"/>
      <c r="G78" s="36">
        <f>+G77+G76+G75</f>
        <v>636000</v>
      </c>
    </row>
    <row r="79" spans="1:9" ht="18" customHeight="1" x14ac:dyDescent="0.35">
      <c r="C79" s="37"/>
      <c r="D79" s="37"/>
      <c r="E79" s="37"/>
      <c r="F79" s="37"/>
      <c r="G79" s="38"/>
    </row>
    <row r="80" spans="1:9" ht="30" customHeight="1" x14ac:dyDescent="0.35">
      <c r="B80" s="39" t="s">
        <v>18</v>
      </c>
      <c r="C80" s="42"/>
      <c r="D80" s="43"/>
      <c r="E80" s="44"/>
      <c r="F80" s="37"/>
      <c r="G80" s="38"/>
    </row>
    <row r="81" spans="1:7" ht="29.5" customHeight="1" x14ac:dyDescent="0.35">
      <c r="B81" s="39" t="s">
        <v>19</v>
      </c>
      <c r="C81" s="45"/>
      <c r="D81" s="46"/>
      <c r="E81" s="47"/>
    </row>
    <row r="82" spans="1:7" ht="19.5" customHeight="1" x14ac:dyDescent="0.35"/>
    <row r="83" spans="1:7" x14ac:dyDescent="0.35">
      <c r="A83" s="40" t="s">
        <v>20</v>
      </c>
    </row>
    <row r="84" spans="1:7" ht="74.5" customHeight="1" x14ac:dyDescent="0.35">
      <c r="A84" s="48" t="s">
        <v>21</v>
      </c>
      <c r="B84" s="48"/>
      <c r="C84" s="48"/>
      <c r="D84" s="48"/>
      <c r="E84" s="48"/>
      <c r="F84" s="48"/>
      <c r="G84" s="48"/>
    </row>
  </sheetData>
  <mergeCells count="5">
    <mergeCell ref="A1:G1"/>
    <mergeCell ref="A2:G2"/>
    <mergeCell ref="C80:E80"/>
    <mergeCell ref="C81:E81"/>
    <mergeCell ref="A84:G84"/>
  </mergeCells>
  <pageMargins left="0.56000000000000005" right="0.46" top="0.75" bottom="0.54" header="0.3" footer="0.3"/>
  <pageSetup scale="66" fitToHeight="3" orientation="portrait" horizontalDpi="1200" verticalDpi="1200" r:id="rId1"/>
  <headerFooter>
    <oddFooter>&amp;C&amp;P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56899CE990D245AC4C96BA567AB243" ma:contentTypeVersion="28" ma:contentTypeDescription="Create a new document." ma:contentTypeScope="" ma:versionID="cdf541459dc7a1186816e3827e41b4db">
  <xsd:schema xmlns:xsd="http://www.w3.org/2001/XMLSchema" xmlns:xs="http://www.w3.org/2001/XMLSchema" xmlns:p="http://schemas.microsoft.com/office/2006/metadata/properties" xmlns:ns2="40d85284-2cbe-41aa-bbef-5f9017c11162" xmlns:ns3="137faed4-80bf-4974-9701-d2fe898cc848" targetNamespace="http://schemas.microsoft.com/office/2006/metadata/properties" ma:root="true" ma:fieldsID="4d0f7a25690e29d44697fca55761a82e" ns2:_="" ns3:_="">
    <xsd:import namespace="40d85284-2cbe-41aa-bbef-5f9017c11162"/>
    <xsd:import namespace="137faed4-80bf-4974-9701-d2fe898cc84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MediaLengthInSeconds" minOccurs="0"/>
                <xsd:element ref="ns2:TaxCatchAll" minOccurs="0"/>
                <xsd:element ref="ns3:lcf76f155ced4ddcb4097134ff3c332f" minOccurs="0"/>
                <xsd:element ref="ns3:_x0031_" minOccurs="0"/>
                <xsd:element ref="ns3:MediaServiceObjectDetectorVersions" minOccurs="0"/>
                <xsd:element ref="ns3:MediaServiceSearchProperties" minOccurs="0"/>
                <xsd:element ref="ns3:MediaServiceBillingMetadata" minOccurs="0"/>
                <xsd:element ref="ns3:DibbleReviewDate" minOccurs="0"/>
                <xsd:element ref="ns3:Dibble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5284-2cbe-41aa-bbef-5f9017c1116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71446a8-78eb-4e4a-aae9-aa83b33d6fb5}" ma:internalName="TaxCatchAll" ma:showField="CatchAllData" ma:web="40d85284-2cbe-41aa-bbef-5f9017c1116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7faed4-80bf-4974-9701-d2fe898cc84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3be2862-c8b2-47cf-b09b-ca8f50ce5acd" ma:termSetId="09814cd3-568e-fe90-9814-8d621ff8fb84" ma:anchorId="fba54fb3-c3e1-fe81-a776-ca4b69148c4d" ma:open="true" ma:isKeyword="false">
      <xsd:complexType>
        <xsd:sequence>
          <xsd:element ref="pc:Terms" minOccurs="0" maxOccurs="1"/>
        </xsd:sequence>
      </xsd:complexType>
    </xsd:element>
    <xsd:element name="_x0031_" ma:index="24" nillable="true" ma:displayName="1" ma:format="Dropdown" ma:internalName="_x0031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DibbleReviewDate" ma:index="28" nillable="true" ma:displayName="Dibble Review Date" ma:format="DateOnly" ma:internalName="DibbleReviewDate">
      <xsd:simpleType>
        <xsd:restriction base="dms:DateTime"/>
      </xsd:simpleType>
    </xsd:element>
    <xsd:element name="DibbleComments" ma:index="29" nillable="true" ma:displayName="Dibble Comments" ma:format="Dropdown" ma:internalName="DibbleComment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ibbleComments xmlns="137faed4-80bf-4974-9701-d2fe898cc848" xsi:nil="true"/>
    <lcf76f155ced4ddcb4097134ff3c332f xmlns="137faed4-80bf-4974-9701-d2fe898cc848">
      <Terms xmlns="http://schemas.microsoft.com/office/infopath/2007/PartnerControls"/>
    </lcf76f155ced4ddcb4097134ff3c332f>
    <_x0031_ xmlns="137faed4-80bf-4974-9701-d2fe898cc848" xsi:nil="true"/>
    <DibbleReviewDate xmlns="137faed4-80bf-4974-9701-d2fe898cc848" xsi:nil="true"/>
    <TaxCatchAll xmlns="40d85284-2cbe-41aa-bbef-5f9017c11162" xsi:nil="true"/>
  </documentManagement>
</p:properties>
</file>

<file path=customXml/itemProps1.xml><?xml version="1.0" encoding="utf-8"?>
<ds:datastoreItem xmlns:ds="http://schemas.openxmlformats.org/officeDocument/2006/customXml" ds:itemID="{94851ECF-59FA-46F5-ABC2-A35F2692A296}"/>
</file>

<file path=customXml/itemProps2.xml><?xml version="1.0" encoding="utf-8"?>
<ds:datastoreItem xmlns:ds="http://schemas.openxmlformats.org/officeDocument/2006/customXml" ds:itemID="{6CC64EEB-193E-42FD-8824-E7BFAC5F569F}"/>
</file>

<file path=customXml/itemProps3.xml><?xml version="1.0" encoding="utf-8"?>
<ds:datastoreItem xmlns:ds="http://schemas.openxmlformats.org/officeDocument/2006/customXml" ds:itemID="{068712AA-46A6-4D4C-A992-23CCE61ED6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Bid Schedule</vt:lpstr>
      <vt:lpstr>'Bid Schedule'!Print_Area</vt:lpstr>
      <vt:lpstr>'Bid Schedule'!Print_Titles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Drew Spear</dc:creator>
  <cp:lastModifiedBy>Drew Spear</cp:lastModifiedBy>
  <dcterms:created xsi:type="dcterms:W3CDTF">2026-06-09T21:00:13Z</dcterms:created>
  <dcterms:modified xsi:type="dcterms:W3CDTF">2026-06-11T00:12:30Z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0x010100C256899CE990D245AC4C96BA567AB243</vt:lpwstr>
  </property>
</Properties>
</file>